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3.2024 Programy\Programy studiów\Pedagogika studia drugiego stopnia\Program 2022.2023\"/>
    </mc:Choice>
  </mc:AlternateContent>
  <bookViews>
    <workbookView xWindow="0" yWindow="0" windowWidth="28800" windowHeight="12000" tabRatio="698"/>
  </bookViews>
  <sheets>
    <sheet name="HRP" sheetId="2" r:id="rId1"/>
  </sheets>
  <externalReferences>
    <externalReference r:id="rId2"/>
  </externalReferences>
  <definedNames>
    <definedName name="Kierunek">[1]Arkusz2!$C$4:$C$10</definedName>
    <definedName name="_xlnm.Print_Area" localSheetId="0">HRP!$A$1:$U$125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F117" i="2" s="1"/>
  <c r="G22" i="2"/>
  <c r="I22" i="2"/>
  <c r="J22" i="2"/>
  <c r="K22" i="2"/>
  <c r="K123" i="2" s="1"/>
  <c r="L22" i="2"/>
  <c r="M22" i="2"/>
  <c r="N22" i="2"/>
  <c r="N121" i="2" s="1"/>
  <c r="O22" i="2"/>
  <c r="O117" i="2" s="1"/>
  <c r="P22" i="2"/>
  <c r="Q22" i="2"/>
  <c r="R22" i="2"/>
  <c r="S22" i="2"/>
  <c r="T22" i="2"/>
  <c r="U22" i="2"/>
  <c r="H24" i="2"/>
  <c r="H22" i="2" s="1"/>
  <c r="F25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H26" i="2"/>
  <c r="H25" i="2" s="1"/>
  <c r="H28" i="2"/>
  <c r="F29" i="2"/>
  <c r="G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H30" i="2"/>
  <c r="H31" i="2"/>
  <c r="F36" i="2"/>
  <c r="G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H38" i="2"/>
  <c r="H39" i="2"/>
  <c r="H40" i="2"/>
  <c r="H41" i="2"/>
  <c r="H42" i="2"/>
  <c r="H43" i="2"/>
  <c r="H44" i="2"/>
  <c r="F46" i="2"/>
  <c r="G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H47" i="2"/>
  <c r="H48" i="2"/>
  <c r="H50" i="2"/>
  <c r="H51" i="2"/>
  <c r="H52" i="2"/>
  <c r="H53" i="2"/>
  <c r="H54" i="2"/>
  <c r="H55" i="2"/>
  <c r="H56" i="2"/>
  <c r="F57" i="2"/>
  <c r="G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H58" i="2"/>
  <c r="H59" i="2"/>
  <c r="H60" i="2"/>
  <c r="H61" i="2"/>
  <c r="H62" i="2"/>
  <c r="H63" i="2"/>
  <c r="H64" i="2"/>
  <c r="H65" i="2"/>
  <c r="H66" i="2"/>
  <c r="H67" i="2"/>
  <c r="H68" i="2"/>
  <c r="F69" i="2"/>
  <c r="G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R123" i="2" s="1"/>
  <c r="S83" i="2"/>
  <c r="T83" i="2"/>
  <c r="U83" i="2"/>
  <c r="F103" i="2"/>
  <c r="G103" i="2"/>
  <c r="G117" i="2" s="1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H104" i="2"/>
  <c r="H105" i="2"/>
  <c r="H103" i="2" s="1"/>
  <c r="F106" i="2"/>
  <c r="G106" i="2"/>
  <c r="I106" i="2"/>
  <c r="J106" i="2"/>
  <c r="K106" i="2"/>
  <c r="L106" i="2"/>
  <c r="M106" i="2"/>
  <c r="N106" i="2"/>
  <c r="O106" i="2"/>
  <c r="P106" i="2"/>
  <c r="Q106" i="2"/>
  <c r="R106" i="2"/>
  <c r="S106" i="2"/>
  <c r="S119" i="2" s="1"/>
  <c r="T106" i="2"/>
  <c r="U106" i="2"/>
  <c r="H107" i="2"/>
  <c r="H108" i="2"/>
  <c r="F109" i="2"/>
  <c r="G109" i="2"/>
  <c r="I109" i="2"/>
  <c r="J109" i="2"/>
  <c r="J121" i="2" s="1"/>
  <c r="K109" i="2"/>
  <c r="L109" i="2"/>
  <c r="M109" i="2"/>
  <c r="N109" i="2"/>
  <c r="O109" i="2"/>
  <c r="P109" i="2"/>
  <c r="Q109" i="2"/>
  <c r="R109" i="2"/>
  <c r="R121" i="2" s="1"/>
  <c r="S109" i="2"/>
  <c r="S121" i="2" s="1"/>
  <c r="T109" i="2"/>
  <c r="U109" i="2"/>
  <c r="H110" i="2"/>
  <c r="H109" i="2" s="1"/>
  <c r="H111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J117" i="2"/>
  <c r="N117" i="2"/>
  <c r="R117" i="2"/>
  <c r="G119" i="2"/>
  <c r="K119" i="2"/>
  <c r="F121" i="2"/>
  <c r="K121" i="2"/>
  <c r="G123" i="2"/>
  <c r="J123" i="2"/>
  <c r="O123" i="2"/>
  <c r="S123" i="2"/>
  <c r="J118" i="2" l="1"/>
  <c r="J122" i="2"/>
  <c r="H106" i="2"/>
  <c r="O119" i="2"/>
  <c r="N119" i="2"/>
  <c r="F119" i="2"/>
  <c r="N123" i="2"/>
  <c r="O121" i="2"/>
  <c r="F123" i="2"/>
  <c r="J124" i="2"/>
  <c r="G121" i="2"/>
  <c r="R119" i="2"/>
  <c r="J119" i="2"/>
  <c r="J120" i="2" s="1"/>
  <c r="S117" i="2"/>
  <c r="K117" i="2"/>
  <c r="H46" i="2"/>
  <c r="H69" i="2"/>
  <c r="H57" i="2"/>
  <c r="T117" i="2"/>
  <c r="P117" i="2"/>
  <c r="P118" i="2" s="1"/>
  <c r="L117" i="2"/>
  <c r="U117" i="2"/>
  <c r="Q117" i="2"/>
  <c r="M117" i="2"/>
  <c r="M118" i="2" s="1"/>
  <c r="I117" i="2"/>
  <c r="H29" i="2"/>
  <c r="H117" i="2" s="1"/>
  <c r="H36" i="2"/>
  <c r="H123" i="2"/>
  <c r="U123" i="2"/>
  <c r="X125" i="2" s="1"/>
  <c r="Q123" i="2"/>
  <c r="M123" i="2"/>
  <c r="M124" i="2" s="1"/>
  <c r="I123" i="2"/>
  <c r="U121" i="2"/>
  <c r="Q121" i="2"/>
  <c r="M121" i="2"/>
  <c r="M122" i="2" s="1"/>
  <c r="I121" i="2"/>
  <c r="U119" i="2"/>
  <c r="Q119" i="2"/>
  <c r="M119" i="2"/>
  <c r="M120" i="2" s="1"/>
  <c r="I119" i="2"/>
  <c r="T123" i="2"/>
  <c r="S124" i="2" s="1"/>
  <c r="P123" i="2"/>
  <c r="P124" i="2" s="1"/>
  <c r="L123" i="2"/>
  <c r="T121" i="2"/>
  <c r="S122" i="2" s="1"/>
  <c r="P121" i="2"/>
  <c r="L121" i="2"/>
  <c r="X123" i="2" s="1"/>
  <c r="T119" i="2"/>
  <c r="S120" i="2" s="1"/>
  <c r="P119" i="2"/>
  <c r="L119" i="2"/>
  <c r="W125" i="2"/>
  <c r="W119" i="2"/>
  <c r="H119" i="2" l="1"/>
  <c r="X119" i="2"/>
  <c r="X121" i="2"/>
  <c r="H121" i="2"/>
  <c r="S118" i="2"/>
  <c r="P122" i="2"/>
  <c r="V119" i="2"/>
  <c r="P120" i="2"/>
  <c r="V121" i="2"/>
  <c r="V123" i="2"/>
  <c r="V125" i="2"/>
  <c r="W123" i="2"/>
  <c r="W121" i="2"/>
</calcChain>
</file>

<file path=xl/sharedStrings.xml><?xml version="1.0" encoding="utf-8"?>
<sst xmlns="http://schemas.openxmlformats.org/spreadsheetml/2006/main" count="413" uniqueCount="152">
  <si>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</si>
  <si>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</si>
  <si>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</si>
  <si>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</si>
  <si>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</si>
  <si>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</si>
  <si>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</si>
  <si>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</si>
  <si>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</si>
  <si>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</si>
  <si>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</si>
  <si>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</si>
  <si>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</si>
  <si>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</si>
  <si>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</si>
  <si>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</si>
  <si>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</si>
  <si>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</si>
  <si>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</si>
  <si>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</si>
  <si>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</si>
  <si>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</si>
  <si>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</si>
  <si>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</si>
  <si>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</si>
  <si>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</si>
  <si>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</si>
  <si>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</si>
  <si>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</si>
  <si>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</si>
  <si>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</si>
  <si>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</si>
  <si>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</si>
  <si>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</si>
  <si>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</si>
  <si>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</si>
  <si>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ECTS</t>
  </si>
  <si>
    <t>Liczba punktów ECTS:</t>
  </si>
  <si>
    <t>Wydział:</t>
  </si>
  <si>
    <t>Instytut:</t>
  </si>
  <si>
    <t>Pedagogiczny</t>
  </si>
  <si>
    <t>Pedagogika</t>
  </si>
  <si>
    <t>Ogólnoakademicki</t>
  </si>
  <si>
    <t>Stacjonarne</t>
  </si>
  <si>
    <t>studia drugiego stopnia</t>
  </si>
  <si>
    <t>Antropologia kulturowa</t>
  </si>
  <si>
    <t>Dzieje myśli chrześcijańskiej</t>
  </si>
  <si>
    <t>O</t>
  </si>
  <si>
    <t>W</t>
  </si>
  <si>
    <t>Warsztat badawczy pedagoga</t>
  </si>
  <si>
    <t>Proseminarium</t>
  </si>
  <si>
    <t>Seminarium dyplomowe magisterskie</t>
  </si>
  <si>
    <t>Z</t>
  </si>
  <si>
    <t>S</t>
  </si>
  <si>
    <t>W/Ć</t>
  </si>
  <si>
    <t>III. MODUŁY OGÓLNE</t>
  </si>
  <si>
    <t>Nowożytny język obcy specjalistyczny</t>
  </si>
  <si>
    <t>Współczesne systemy filozoficzne z elementami etyki</t>
  </si>
  <si>
    <t>P</t>
  </si>
  <si>
    <t>IV. MODUŁ PEDAGOGICZNO-PSYCHOLOGICZNY</t>
  </si>
  <si>
    <t>Wybrane zagadnienia z pedagogiki specjalnej</t>
  </si>
  <si>
    <t>Wybrane zagadnienia psychologii</t>
  </si>
  <si>
    <t xml:space="preserve">Wybrane zagadnienia socjologii </t>
  </si>
  <si>
    <t>Andragogika</t>
  </si>
  <si>
    <t>Pedagogika ogólna</t>
  </si>
  <si>
    <t>Pedagogika porównawcza</t>
  </si>
  <si>
    <t>Praca z głosem</t>
  </si>
  <si>
    <t>Dydaktyka ogólna</t>
  </si>
  <si>
    <t>Pedeutologia</t>
  </si>
  <si>
    <t>K</t>
  </si>
  <si>
    <t>Ć</t>
  </si>
  <si>
    <t>F</t>
  </si>
  <si>
    <t>Propedeutyka praktyk</t>
  </si>
  <si>
    <t xml:space="preserve">Praktyka zawodowa </t>
  </si>
  <si>
    <t>Socjoterapia w resocjalizacji</t>
  </si>
  <si>
    <t>Metodyka pracy w intrewencji kryzysowej</t>
  </si>
  <si>
    <t xml:space="preserve">Wybrane zagadnienia z psychologii wychowawczej </t>
  </si>
  <si>
    <t>Psychologia konfliktu i kryzysu</t>
  </si>
  <si>
    <t>Metodyka pracy kuratora sądowego</t>
  </si>
  <si>
    <t>Diagnoza resocjalizacyjna</t>
  </si>
  <si>
    <t>Pedagogika resocjalizacyjna</t>
  </si>
  <si>
    <t>Warsztat pracy wychowawcy młodzieży nieprzystosowanej</t>
  </si>
  <si>
    <t>Profilaktyka zachowań ryzykownych</t>
  </si>
  <si>
    <t>Psychologia rozwojowa małego dziecka</t>
  </si>
  <si>
    <t>Psychologia wychowawcza małego dziecka</t>
  </si>
  <si>
    <t>Psychologia kliniczna małego dziecka</t>
  </si>
  <si>
    <t>Podstawy systemu wychowawczego Marii Montessori</t>
  </si>
  <si>
    <t>Opieka pielęgnacyjna i zdrowotna nad dzieckiem</t>
  </si>
  <si>
    <t xml:space="preserve">Wspieranie rozwoju psychomotorycznego dzieci wg Montessori </t>
  </si>
  <si>
    <t>Zasady udzielania pierwszej pomocy</t>
  </si>
  <si>
    <t>Ćwiczenia stymulujące rozwój mowy wg Montessori</t>
  </si>
  <si>
    <t>Metodyka pracy opiekuńczo-wychowawczej z małym dzieckiem</t>
  </si>
  <si>
    <t>Współpraca i diagnozowanie środowiska rodzinnego</t>
  </si>
  <si>
    <t>Metodyka zajęć pozalekcyjnych</t>
  </si>
  <si>
    <t>Profilaktyka i terapia trudności szkolnych</t>
  </si>
  <si>
    <t>Diagnoza pedagogiczna</t>
  </si>
  <si>
    <t>Poradnictwo zawodowe z metodyką</t>
  </si>
  <si>
    <t>Programy profilaktyczne i wychowawcze</t>
  </si>
  <si>
    <t>Wybrane zagadnienia z terapii pedagogicznej</t>
  </si>
  <si>
    <t xml:space="preserve">Projektowanie indywidualnych programów edukacyjno-terapeutycznych </t>
  </si>
  <si>
    <t>Organizacja i zarządzanie w placówkach oświatowych</t>
  </si>
  <si>
    <t>Metody i formy pracy pedagoga szkolnego</t>
  </si>
  <si>
    <t>Metodyka pracy z dzieckiem  ze specjalnymi potrzebami edukacyjnymi</t>
  </si>
  <si>
    <t>Pedagogika szkoły</t>
  </si>
  <si>
    <t>Praktyka zawodowa - Pedagogika resocjalizacyjna z interwencją kryzysową</t>
  </si>
  <si>
    <t>Praktyka zawodowa - Opieka nad małym dzieckiem z pedagogiką Montessori</t>
  </si>
  <si>
    <t>Praktyka zawodowa - Pedagogika szkolna z terapią pedagogiczną</t>
  </si>
  <si>
    <t xml:space="preserve">Propedeutyka praktyk </t>
  </si>
  <si>
    <t>Mediacje</t>
  </si>
  <si>
    <t>Wykład monograficzny</t>
  </si>
  <si>
    <t>Łącznie w programie przy realizacji moduł: Pedagogika resocjalizacyjna z interwencją kryzysową</t>
  </si>
  <si>
    <t>Łącznie w programie przy realizacji modułu: Opieka nad małym dzieckiem z pedagogiką Montessori</t>
  </si>
  <si>
    <t>Łącznie w programie przy realizacji modułu do wyboru: Pedagogika szkolna z terapią pedagogiczną</t>
  </si>
  <si>
    <t>Łącznie W</t>
  </si>
  <si>
    <t>Łącznie I</t>
  </si>
  <si>
    <t xml:space="preserve">Wybrane zagadnienia psychologii wychowawczej </t>
  </si>
  <si>
    <t>Praktyka zawodowa</t>
  </si>
  <si>
    <t>Komunikacja interpersonalna</t>
  </si>
  <si>
    <r>
      <t>Szkolenie BHWPiK (</t>
    </r>
    <r>
      <rPr>
        <i/>
        <sz val="12"/>
        <rFont val="Calibri"/>
        <family val="2"/>
        <charset val="238"/>
      </rPr>
      <t>kurs e-learningowy</t>
    </r>
    <r>
      <rPr>
        <sz val="12"/>
        <rFont val="Calibri"/>
        <family val="2"/>
        <charset val="238"/>
      </rPr>
      <t>)</t>
    </r>
  </si>
  <si>
    <t>Nauk o Wychowaniu</t>
  </si>
  <si>
    <t>Etyczne i prawne aspekty pracy logopedy</t>
  </si>
  <si>
    <t>Wczesne wspomaganie rozwoju dziecka</t>
  </si>
  <si>
    <t>Logopedia medialna i artystyczna</t>
  </si>
  <si>
    <t xml:space="preserve">Logorytmika </t>
  </si>
  <si>
    <t xml:space="preserve">Geronotologopedia </t>
  </si>
  <si>
    <t>Integracja odruchów ustno-twarzowych</t>
  </si>
  <si>
    <t>Dyslalia - diagnoza i terapia</t>
  </si>
  <si>
    <t>Terapia logopedyczna osób z zaburzeniami ze spektrum autyzmu</t>
  </si>
  <si>
    <t>Zaburzenia mowy w wybranych zespołach genetycznych</t>
  </si>
  <si>
    <t>Metody wspomagające naukę czytania i pisania</t>
  </si>
  <si>
    <t>Nowoczesne technologie w terapii logopedycznej</t>
  </si>
  <si>
    <t xml:space="preserve">Podstawy autoprezentacji </t>
  </si>
  <si>
    <t>Podstawy orzecznictwa w logopedii</t>
  </si>
  <si>
    <t xml:space="preserve">Podstawy genetyki </t>
  </si>
  <si>
    <t>Lingwistyczne podstawy logopedii I (fonetyka i fonologia, ortoepia, morfologia, składnia)</t>
  </si>
  <si>
    <t>Lingwistyczne podstawy logopedii II (pragmatyka językowa i stylistyka praktyczna)</t>
  </si>
  <si>
    <t>Balbutologopedia w procesie terapeutycznym</t>
  </si>
  <si>
    <t>Praktyka zawodowa - Logopedia z komunikacją społeczną</t>
  </si>
  <si>
    <t>Łącznie w programie przy realizacji modułu do wyboru: Logopedia z komunikacją społeczną</t>
  </si>
  <si>
    <t>V. PRAKTYKA ZAWODOWA</t>
  </si>
  <si>
    <t xml:space="preserve">VI. MODUŁ: PRZEDMIOTY BEZ PUNKTÓW ECTS </t>
  </si>
  <si>
    <t>V. ZAKRESY</t>
  </si>
  <si>
    <t>Streetworking</t>
  </si>
  <si>
    <t>870/897/982</t>
  </si>
  <si>
    <t>932/952/957/1042</t>
  </si>
  <si>
    <t>Ćwiczenia kształtujące samodzielność dziecka wg Montessori</t>
  </si>
  <si>
    <r>
      <t xml:space="preserve">Zakres kształcenia : </t>
    </r>
    <r>
      <rPr>
        <b/>
        <sz val="12"/>
        <rFont val="Times New Roman"/>
        <family val="1"/>
        <charset val="238"/>
      </rPr>
      <t>Pedagogika resocjalizacyjna z interwencją kryzysową</t>
    </r>
  </si>
  <si>
    <r>
      <t xml:space="preserve">Zakres kształcenia: </t>
    </r>
    <r>
      <rPr>
        <b/>
        <sz val="12"/>
        <rFont val="Times New Roman"/>
        <family val="1"/>
        <charset val="238"/>
      </rPr>
      <t>Pedagogika szkolna z terapią pedagogiczną</t>
    </r>
  </si>
  <si>
    <r>
      <t xml:space="preserve">Zakres kształcenia: </t>
    </r>
    <r>
      <rPr>
        <b/>
        <sz val="12"/>
        <rFont val="Times New Roman"/>
        <family val="1"/>
        <charset val="238"/>
      </rPr>
      <t>Opieka nad małym dzieckiem z pedagogiką Montessori</t>
    </r>
  </si>
  <si>
    <r>
      <t xml:space="preserve">Zakres kształcenia: </t>
    </r>
    <r>
      <rPr>
        <b/>
        <sz val="12"/>
        <rFont val="Times New Roman"/>
        <family val="1"/>
        <charset val="238"/>
      </rPr>
      <t>Logopedia z komunikacją społeczną</t>
    </r>
  </si>
  <si>
    <t>Konwersatorium z zakresu treści specjalnościowych</t>
  </si>
  <si>
    <t>Obowiązuje studentów rozpoczynających studia w  roku akademickim: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</si>
</sst>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name val="Times New Roman"/>
      <family val="1"/>
      <charset val="238"/>
    </font>
    <font>
      <sz val="12"/>
      <color rgb="FFFF0000"/>
      <name val="Cambria"/>
      <family val="1"/>
      <charset val="238"/>
      <scheme val="maj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mbria"/>
      <family val="1"/>
      <charset val="238"/>
      <scheme val="maj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</font>
    <font>
      <b/>
      <i/>
      <sz val="12"/>
      <color indexed="10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i/>
      <sz val="11"/>
      <color rgb="FFFF0000"/>
      <name val="Cambria"/>
      <family val="1"/>
      <charset val="238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9" borderId="23" applyNumberFormat="0" applyAlignment="0" applyProtection="0"/>
  </cellStyleXfs>
  <cellXfs count="301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3" fillId="10" borderId="0" xfId="0" applyFont="1" applyFill="1"/>
    <xf numFmtId="0" fontId="6" fillId="10" borderId="0" xfId="0" applyFont="1" applyFill="1"/>
    <xf numFmtId="0" fontId="7" fillId="10" borderId="0" xfId="0" applyFont="1" applyFill="1"/>
    <xf numFmtId="0" fontId="3" fillId="10" borderId="0" xfId="0" applyFont="1" applyFill="1" applyProtection="1">
      <protection locked="0"/>
    </xf>
    <xf numFmtId="0" fontId="4" fillId="10" borderId="0" xfId="0" applyFont="1" applyFill="1" applyProtection="1">
      <protection locked="0"/>
    </xf>
    <xf numFmtId="0" fontId="8" fillId="10" borderId="0" xfId="0" applyFont="1" applyFill="1" applyProtection="1">
      <protection locked="0"/>
    </xf>
    <xf numFmtId="0" fontId="9" fillId="10" borderId="0" xfId="0" applyFont="1" applyFill="1"/>
    <xf numFmtId="0" fontId="10" fillId="10" borderId="0" xfId="0" applyFont="1" applyFill="1"/>
    <xf numFmtId="0" fontId="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0" borderId="0" xfId="0" applyFont="1" applyFill="1"/>
    <xf numFmtId="0" fontId="5" fillId="10" borderId="0" xfId="0" applyFont="1" applyFill="1" applyAlignment="1">
      <alignment horizontal="center"/>
    </xf>
    <xf numFmtId="0" fontId="5" fillId="10" borderId="0" xfId="0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1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10" borderId="0" xfId="0" applyFont="1" applyFill="1" applyBorder="1" applyAlignment="1" applyProtection="1">
      <alignment horizontal="center"/>
      <protection hidden="1"/>
    </xf>
    <xf numFmtId="0" fontId="5" fillId="10" borderId="0" xfId="0" applyFont="1" applyFill="1" applyBorder="1" applyAlignment="1" applyProtection="1">
      <alignment horizontal="left"/>
      <protection hidden="1"/>
    </xf>
    <xf numFmtId="0" fontId="14" fillId="10" borderId="0" xfId="0" applyFont="1" applyFill="1" applyAlignment="1" applyProtection="1">
      <alignment horizontal="left"/>
      <protection hidden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10" borderId="4" xfId="0" applyFont="1" applyFill="1" applyBorder="1" applyAlignment="1"/>
    <xf numFmtId="0" fontId="11" fillId="10" borderId="6" xfId="0" applyFont="1" applyFill="1" applyBorder="1" applyAlignment="1"/>
    <xf numFmtId="0" fontId="17" fillId="0" borderId="0" xfId="0" applyFont="1"/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7" xfId="0" applyFont="1" applyBorder="1" applyAlignment="1" applyProtection="1">
      <alignment wrapText="1"/>
      <protection locked="0"/>
    </xf>
    <xf numFmtId="0" fontId="19" fillId="4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1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/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 applyProtection="1">
      <alignment wrapText="1"/>
      <protection locked="0"/>
    </xf>
    <xf numFmtId="0" fontId="19" fillId="0" borderId="4" xfId="0" applyFont="1" applyBorder="1" applyAlignment="1">
      <alignment horizontal="center"/>
    </xf>
    <xf numFmtId="0" fontId="19" fillId="0" borderId="9" xfId="0" applyFont="1" applyBorder="1" applyAlignment="1" applyProtection="1">
      <alignment wrapText="1"/>
      <protection locked="0"/>
    </xf>
    <xf numFmtId="0" fontId="19" fillId="10" borderId="5" xfId="0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19" fillId="10" borderId="5" xfId="0" applyFont="1" applyFill="1" applyBorder="1"/>
    <xf numFmtId="0" fontId="19" fillId="10" borderId="13" xfId="0" applyFont="1" applyFill="1" applyBorder="1" applyAlignment="1">
      <alignment horizontal="center"/>
    </xf>
    <xf numFmtId="0" fontId="19" fillId="0" borderId="10" xfId="0" applyFont="1" applyBorder="1" applyAlignment="1" applyProtection="1">
      <alignment wrapText="1"/>
      <protection locked="0"/>
    </xf>
    <xf numFmtId="0" fontId="19" fillId="10" borderId="11" xfId="0" applyFont="1" applyFill="1" applyBorder="1" applyAlignment="1" applyProtection="1">
      <alignment wrapText="1"/>
      <protection locked="0"/>
    </xf>
    <xf numFmtId="0" fontId="19" fillId="0" borderId="11" xfId="0" applyFont="1" applyBorder="1" applyAlignment="1" applyProtection="1">
      <alignment wrapText="1"/>
      <protection locked="0"/>
    </xf>
    <xf numFmtId="0" fontId="22" fillId="1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" xfId="0" applyFont="1" applyFill="1" applyBorder="1"/>
    <xf numFmtId="0" fontId="22" fillId="4" borderId="14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7" fillId="14" borderId="1" xfId="0" applyFont="1" applyFill="1" applyBorder="1" applyAlignment="1">
      <alignment horizontal="center" vertical="center"/>
    </xf>
    <xf numFmtId="0" fontId="27" fillId="14" borderId="4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14" borderId="13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15" borderId="4" xfId="0" applyFont="1" applyFill="1" applyBorder="1" applyAlignment="1">
      <alignment horizontal="center" vertical="center"/>
    </xf>
    <xf numFmtId="0" fontId="18" fillId="16" borderId="0" xfId="0" applyFont="1" applyFill="1" applyAlignment="1">
      <alignment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left" wrapText="1"/>
    </xf>
    <xf numFmtId="0" fontId="28" fillId="13" borderId="1" xfId="0" applyFont="1" applyFill="1" applyBorder="1" applyAlignment="1">
      <alignment horizontal="center" vertical="center"/>
    </xf>
    <xf numFmtId="0" fontId="28" fillId="13" borderId="4" xfId="0" applyFont="1" applyFill="1" applyBorder="1"/>
    <xf numFmtId="0" fontId="28" fillId="13" borderId="1" xfId="0" applyFont="1" applyFill="1" applyBorder="1" applyAlignment="1">
      <alignment horizontal="center"/>
    </xf>
    <xf numFmtId="0" fontId="28" fillId="13" borderId="4" xfId="0" applyFont="1" applyFill="1" applyBorder="1" applyAlignment="1">
      <alignment horizontal="center"/>
    </xf>
    <xf numFmtId="0" fontId="28" fillId="13" borderId="5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19" fillId="10" borderId="4" xfId="0" applyFont="1" applyFill="1" applyBorder="1"/>
    <xf numFmtId="0" fontId="19" fillId="12" borderId="1" xfId="0" applyFont="1" applyFill="1" applyBorder="1" applyAlignment="1">
      <alignment horizontal="center"/>
    </xf>
    <xf numFmtId="0" fontId="19" fillId="12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9" fillId="0" borderId="4" xfId="0" applyFont="1" applyFill="1" applyBorder="1"/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4" fillId="0" borderId="2" xfId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0" fillId="9" borderId="1" xfId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4" borderId="12" xfId="0" applyFont="1" applyFill="1" applyBorder="1" applyAlignment="1">
      <alignment horizontal="center"/>
    </xf>
    <xf numFmtId="0" fontId="19" fillId="5" borderId="1" xfId="0" applyFont="1" applyFill="1" applyBorder="1"/>
    <xf numFmtId="0" fontId="19" fillId="5" borderId="4" xfId="0" applyFont="1" applyFill="1" applyBorder="1"/>
    <xf numFmtId="0" fontId="28" fillId="5" borderId="1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0" borderId="5" xfId="0" applyFont="1" applyBorder="1"/>
    <xf numFmtId="0" fontId="19" fillId="0" borderId="3" xfId="0" applyFont="1" applyBorder="1"/>
    <xf numFmtId="0" fontId="18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0" borderId="5" xfId="0" applyFont="1" applyFill="1" applyBorder="1"/>
    <xf numFmtId="0" fontId="19" fillId="0" borderId="3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17" borderId="0" xfId="0" applyFont="1" applyFill="1"/>
    <xf numFmtId="0" fontId="28" fillId="17" borderId="0" xfId="0" applyFont="1" applyFill="1"/>
    <xf numFmtId="0" fontId="28" fillId="17" borderId="1" xfId="0" applyFont="1" applyFill="1" applyBorder="1"/>
    <xf numFmtId="0" fontId="18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/>
    <xf numFmtId="0" fontId="30" fillId="9" borderId="1" xfId="1" applyFont="1" applyBorder="1" applyAlignment="1">
      <alignment horizontal="center" vertical="center"/>
    </xf>
    <xf numFmtId="0" fontId="30" fillId="9" borderId="28" xfId="1" applyFont="1" applyBorder="1" applyAlignment="1">
      <alignment horizontal="center" vertical="center"/>
    </xf>
    <xf numFmtId="0" fontId="30" fillId="9" borderId="29" xfId="1" applyFont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4" xfId="0" applyFont="1" applyBorder="1"/>
    <xf numFmtId="0" fontId="30" fillId="0" borderId="1" xfId="0" applyFont="1" applyBorder="1"/>
    <xf numFmtId="0" fontId="30" fillId="0" borderId="25" xfId="0" applyFont="1" applyBorder="1"/>
    <xf numFmtId="0" fontId="19" fillId="0" borderId="1" xfId="0" applyFont="1" applyFill="1" applyBorder="1" applyAlignment="1">
      <alignment vertical="center"/>
    </xf>
    <xf numFmtId="0" fontId="30" fillId="9" borderId="1" xfId="1" applyFont="1" applyBorder="1" applyAlignment="1">
      <alignment horizontal="center"/>
    </xf>
    <xf numFmtId="0" fontId="30" fillId="9" borderId="27" xfId="1" applyFont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19" fillId="18" borderId="4" xfId="0" applyFont="1" applyFill="1" applyBorder="1" applyAlignment="1">
      <alignment horizontal="center"/>
    </xf>
    <xf numFmtId="0" fontId="19" fillId="10" borderId="1" xfId="0" applyFont="1" applyFill="1" applyBorder="1"/>
    <xf numFmtId="0" fontId="30" fillId="9" borderId="27" xfId="1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wrapText="1"/>
      <protection locked="0"/>
    </xf>
    <xf numFmtId="0" fontId="19" fillId="0" borderId="4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9" fillId="9" borderId="1" xfId="1" applyFont="1" applyBorder="1" applyAlignment="1">
      <alignment horizontal="center"/>
    </xf>
    <xf numFmtId="0" fontId="29" fillId="18" borderId="1" xfId="1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3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0" fontId="16" fillId="2" borderId="30" xfId="0" applyFont="1" applyFill="1" applyBorder="1" applyAlignment="1">
      <alignment horizontal="left"/>
    </xf>
    <xf numFmtId="0" fontId="16" fillId="11" borderId="4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16" fillId="11" borderId="13" xfId="0" applyFont="1" applyFill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top"/>
    </xf>
    <xf numFmtId="0" fontId="15" fillId="10" borderId="0" xfId="0" applyFont="1" applyFill="1" applyBorder="1" applyAlignment="1">
      <alignment horizontal="left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10" borderId="18" xfId="0" applyFont="1" applyFill="1" applyBorder="1" applyAlignment="1">
      <alignment horizontal="center"/>
    </xf>
    <xf numFmtId="0" fontId="5" fillId="10" borderId="4" xfId="0" applyFont="1" applyFill="1" applyBorder="1" applyAlignment="1" applyProtection="1">
      <alignment horizontal="left"/>
      <protection hidden="1"/>
    </xf>
    <xf numFmtId="0" fontId="5" fillId="10" borderId="6" xfId="0" applyFont="1" applyFill="1" applyBorder="1" applyAlignment="1" applyProtection="1">
      <alignment horizontal="left"/>
      <protection hidden="1"/>
    </xf>
    <xf numFmtId="0" fontId="5" fillId="10" borderId="13" xfId="0" applyFont="1" applyFill="1" applyBorder="1" applyAlignment="1" applyProtection="1">
      <alignment horizontal="left"/>
      <protection hidden="1"/>
    </xf>
    <xf numFmtId="0" fontId="16" fillId="8" borderId="33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left"/>
    </xf>
    <xf numFmtId="0" fontId="13" fillId="10" borderId="13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left"/>
    </xf>
    <xf numFmtId="0" fontId="9" fillId="10" borderId="6" xfId="0" applyFont="1" applyFill="1" applyBorder="1" applyAlignment="1">
      <alignment horizontal="left"/>
    </xf>
    <xf numFmtId="0" fontId="9" fillId="10" borderId="13" xfId="0" applyFont="1" applyFill="1" applyBorder="1" applyAlignment="1">
      <alignment horizontal="left"/>
    </xf>
    <xf numFmtId="0" fontId="13" fillId="10" borderId="0" xfId="0" applyFont="1" applyFill="1" applyBorder="1" applyAlignment="1" applyProtection="1">
      <alignment horizontal="left"/>
      <protection hidden="1"/>
    </xf>
    <xf numFmtId="0" fontId="31" fillId="10" borderId="0" xfId="0" applyFont="1" applyFill="1" applyBorder="1" applyAlignment="1" applyProtection="1">
      <alignment horizontal="left"/>
      <protection hidden="1"/>
    </xf>
    <xf numFmtId="0" fontId="13" fillId="10" borderId="4" xfId="0" applyFont="1" applyFill="1" applyBorder="1" applyAlignment="1" applyProtection="1">
      <alignment horizontal="left"/>
      <protection hidden="1"/>
    </xf>
    <xf numFmtId="0" fontId="13" fillId="10" borderId="13" xfId="0" applyFont="1" applyFill="1" applyBorder="1" applyAlignment="1" applyProtection="1">
      <alignment horizontal="left"/>
      <protection hidden="1"/>
    </xf>
    <xf numFmtId="0" fontId="13" fillId="10" borderId="4" xfId="0" applyFont="1" applyFill="1" applyBorder="1" applyAlignment="1" applyProtection="1">
      <alignment horizontal="left"/>
      <protection locked="0" hidden="1"/>
    </xf>
    <xf numFmtId="0" fontId="13" fillId="10" borderId="13" xfId="0" applyFont="1" applyFill="1" applyBorder="1" applyAlignment="1" applyProtection="1">
      <alignment horizontal="left"/>
      <protection locked="0" hidden="1"/>
    </xf>
    <xf numFmtId="0" fontId="5" fillId="10" borderId="4" xfId="0" applyFont="1" applyFill="1" applyBorder="1" applyAlignment="1" applyProtection="1">
      <alignment horizontal="left"/>
      <protection locked="0" hidden="1"/>
    </xf>
    <xf numFmtId="0" fontId="5" fillId="10" borderId="6" xfId="0" applyFont="1" applyFill="1" applyBorder="1" applyAlignment="1" applyProtection="1">
      <alignment horizontal="left"/>
      <protection locked="0" hidden="1"/>
    </xf>
    <xf numFmtId="0" fontId="5" fillId="10" borderId="13" xfId="0" applyFont="1" applyFill="1" applyBorder="1" applyAlignment="1" applyProtection="1">
      <alignment horizontal="left"/>
      <protection locked="0" hidden="1"/>
    </xf>
    <xf numFmtId="0" fontId="13" fillId="10" borderId="4" xfId="0" applyFont="1" applyFill="1" applyBorder="1" applyAlignment="1" applyProtection="1">
      <alignment horizontal="center"/>
      <protection hidden="1"/>
    </xf>
    <xf numFmtId="0" fontId="13" fillId="10" borderId="13" xfId="0" applyFont="1" applyFill="1" applyBorder="1" applyAlignment="1" applyProtection="1">
      <alignment horizontal="center"/>
      <protection hidden="1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53"/>
  <sheetViews>
    <sheetView tabSelected="1" zoomScaleNormal="100" zoomScaleSheetLayoutView="70" workbookViewId="0">
      <selection activeCell="A5" sqref="A5:B5"/>
    </sheetView>
  </sheetViews>
  <sheetFormatPr defaultColWidth="9" defaultRowHeight="14.25"/>
  <cols>
    <col min="1" max="1" width="3.5" style="5" customWidth="1"/>
    <col min="2" max="2" width="63" style="4" customWidth="1"/>
    <col min="3" max="3" width="9" style="5" customWidth="1"/>
    <col min="4" max="4" width="11.25" style="5" customWidth="1"/>
    <col min="5" max="5" width="7.5" style="5" customWidth="1"/>
    <col min="6" max="6" width="12.375" style="5" customWidth="1"/>
    <col min="7" max="7" width="11.375" style="5" customWidth="1"/>
    <col min="8" max="8" width="9.625" style="5" customWidth="1"/>
    <col min="9" max="9" width="6.375" style="5" customWidth="1"/>
    <col min="10" max="10" width="6" style="4" customWidth="1"/>
    <col min="11" max="11" width="4.625" style="4" customWidth="1"/>
    <col min="12" max="12" width="7" style="4" customWidth="1"/>
    <col min="13" max="14" width="4.625" style="4" customWidth="1"/>
    <col min="15" max="15" width="5.75" style="4" customWidth="1"/>
    <col min="16" max="17" width="4.625" style="4" customWidth="1"/>
    <col min="18" max="18" width="5.25" style="4" customWidth="1"/>
    <col min="19" max="20" width="4.625" style="4" customWidth="1"/>
    <col min="21" max="21" width="6.5" style="4" customWidth="1"/>
    <col min="22" max="22" width="9.25" style="2" bestFit="1" customWidth="1"/>
    <col min="23" max="23" width="9" style="2"/>
    <col min="24" max="24" width="12.25" style="2" customWidth="1"/>
    <col min="25" max="16384" width="9" style="2"/>
  </cols>
  <sheetData>
    <row r="1" spans="1:21" ht="14.25" customHeight="1">
      <c r="A1" s="288" t="s">
        <v>151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1">
      <c r="A2" s="290" t="s">
        <v>38</v>
      </c>
      <c r="B2" s="291"/>
      <c r="C2" s="260" t="s">
        <v>40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6"/>
      <c r="O2" s="6"/>
      <c r="P2" s="9"/>
      <c r="Q2" s="8"/>
      <c r="R2" s="8"/>
      <c r="S2" s="6"/>
      <c r="T2" s="6"/>
      <c r="U2" s="6"/>
    </row>
    <row r="3" spans="1:21">
      <c r="A3" s="290" t="s">
        <v>39</v>
      </c>
      <c r="B3" s="291"/>
      <c r="C3" s="260" t="s">
        <v>119</v>
      </c>
      <c r="D3" s="261"/>
      <c r="E3" s="261"/>
      <c r="F3" s="261"/>
      <c r="G3" s="261"/>
      <c r="H3" s="261"/>
      <c r="I3" s="261"/>
      <c r="J3" s="261"/>
      <c r="K3" s="261"/>
      <c r="L3" s="261"/>
      <c r="M3" s="262"/>
      <c r="N3" s="6"/>
      <c r="O3" s="6"/>
      <c r="P3" s="8"/>
      <c r="Q3" s="8"/>
      <c r="R3" s="8"/>
      <c r="S3" s="6"/>
      <c r="T3" s="6"/>
      <c r="U3" s="6"/>
    </row>
    <row r="4" spans="1:21">
      <c r="A4" s="290" t="s">
        <v>0</v>
      </c>
      <c r="B4" s="291"/>
      <c r="C4" s="260" t="s">
        <v>41</v>
      </c>
      <c r="D4" s="261"/>
      <c r="E4" s="261"/>
      <c r="F4" s="261"/>
      <c r="G4" s="261"/>
      <c r="H4" s="261"/>
      <c r="I4" s="261"/>
      <c r="J4" s="261"/>
      <c r="K4" s="261"/>
      <c r="L4" s="261"/>
      <c r="M4" s="262"/>
      <c r="N4" s="8"/>
      <c r="O4" s="6"/>
      <c r="P4" s="10"/>
      <c r="Q4" s="8"/>
      <c r="R4" s="8"/>
      <c r="S4" s="6"/>
      <c r="T4" s="6"/>
      <c r="U4" s="6"/>
    </row>
    <row r="5" spans="1:21" s="3" customFormat="1">
      <c r="A5" s="292" t="s">
        <v>13</v>
      </c>
      <c r="B5" s="293"/>
      <c r="C5" s="294" t="s">
        <v>42</v>
      </c>
      <c r="D5" s="295"/>
      <c r="E5" s="295"/>
      <c r="F5" s="295"/>
      <c r="G5" s="295"/>
      <c r="H5" s="295"/>
      <c r="I5" s="295"/>
      <c r="J5" s="295"/>
      <c r="K5" s="295"/>
      <c r="L5" s="295"/>
      <c r="M5" s="296"/>
      <c r="N5" s="11"/>
      <c r="O5" s="12"/>
      <c r="P5" s="13"/>
      <c r="Q5" s="12"/>
      <c r="R5" s="11"/>
      <c r="S5" s="12"/>
      <c r="T5" s="12"/>
      <c r="U5" s="12"/>
    </row>
    <row r="6" spans="1:21">
      <c r="A6" s="290" t="s">
        <v>12</v>
      </c>
      <c r="B6" s="291"/>
      <c r="C6" s="260" t="s">
        <v>43</v>
      </c>
      <c r="D6" s="261"/>
      <c r="E6" s="261"/>
      <c r="F6" s="261"/>
      <c r="G6" s="261"/>
      <c r="H6" s="261"/>
      <c r="I6" s="261"/>
      <c r="J6" s="261"/>
      <c r="K6" s="261"/>
      <c r="L6" s="261"/>
      <c r="M6" s="262"/>
      <c r="N6" s="8"/>
      <c r="O6" s="6"/>
      <c r="P6" s="8"/>
      <c r="Q6" s="8"/>
      <c r="R6" s="8"/>
      <c r="S6" s="6"/>
      <c r="T6" s="6"/>
      <c r="U6" s="6"/>
    </row>
    <row r="7" spans="1:21">
      <c r="A7" s="290" t="s">
        <v>14</v>
      </c>
      <c r="B7" s="291"/>
      <c r="C7" s="260" t="s">
        <v>44</v>
      </c>
      <c r="D7" s="261"/>
      <c r="E7" s="261"/>
      <c r="F7" s="261"/>
      <c r="G7" s="261"/>
      <c r="H7" s="261"/>
      <c r="I7" s="261"/>
      <c r="J7" s="261"/>
      <c r="K7" s="261"/>
      <c r="L7" s="261"/>
      <c r="M7" s="262"/>
      <c r="N7" s="8"/>
      <c r="O7" s="252"/>
      <c r="P7" s="252"/>
      <c r="Q7" s="252"/>
      <c r="R7" s="252"/>
      <c r="S7" s="252"/>
      <c r="T7" s="252"/>
      <c r="U7" s="252"/>
    </row>
    <row r="8" spans="1:21">
      <c r="A8" s="290" t="s">
        <v>37</v>
      </c>
      <c r="B8" s="291"/>
      <c r="C8" s="260">
        <v>120</v>
      </c>
      <c r="D8" s="261"/>
      <c r="E8" s="261"/>
      <c r="F8" s="261"/>
      <c r="G8" s="261"/>
      <c r="H8" s="261"/>
      <c r="I8" s="261"/>
      <c r="J8" s="261"/>
      <c r="K8" s="261"/>
      <c r="L8" s="261"/>
      <c r="M8" s="262"/>
      <c r="N8" s="6"/>
      <c r="O8" s="252"/>
      <c r="P8" s="252"/>
      <c r="Q8" s="252"/>
      <c r="R8" s="252"/>
      <c r="S8" s="252"/>
      <c r="T8" s="252"/>
      <c r="U8" s="252"/>
    </row>
    <row r="9" spans="1:21">
      <c r="A9" s="290" t="s">
        <v>19</v>
      </c>
      <c r="B9" s="291"/>
      <c r="C9" s="260" t="s">
        <v>143</v>
      </c>
      <c r="D9" s="261"/>
      <c r="E9" s="261"/>
      <c r="F9" s="261"/>
      <c r="G9" s="261"/>
      <c r="H9" s="261"/>
      <c r="I9" s="261"/>
      <c r="J9" s="261"/>
      <c r="K9" s="261"/>
      <c r="L9" s="261"/>
      <c r="M9" s="262"/>
      <c r="N9" s="8"/>
      <c r="O9" s="252"/>
      <c r="P9" s="252"/>
      <c r="Q9" s="252"/>
      <c r="R9" s="252"/>
      <c r="S9" s="252"/>
      <c r="T9" s="252"/>
      <c r="U9" s="252"/>
    </row>
    <row r="10" spans="1:21">
      <c r="A10" s="290" t="s">
        <v>18</v>
      </c>
      <c r="B10" s="291"/>
      <c r="C10" s="285" t="s">
        <v>144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7"/>
      <c r="N10" s="14"/>
      <c r="O10" s="252"/>
      <c r="P10" s="252"/>
      <c r="Q10" s="252"/>
      <c r="R10" s="252"/>
      <c r="S10" s="252"/>
      <c r="T10" s="252"/>
      <c r="U10" s="252"/>
    </row>
    <row r="11" spans="1:21" s="1" customFormat="1">
      <c r="A11" s="290" t="s">
        <v>23</v>
      </c>
      <c r="B11" s="291"/>
      <c r="C11" s="285">
        <v>3000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7"/>
      <c r="N11" s="14"/>
      <c r="O11" s="6"/>
      <c r="P11" s="6"/>
      <c r="Q11" s="8"/>
      <c r="R11" s="8"/>
      <c r="S11" s="6"/>
      <c r="T11" s="6"/>
      <c r="U11" s="6"/>
    </row>
    <row r="12" spans="1:21">
      <c r="A12" s="25"/>
      <c r="B12" s="15"/>
      <c r="C12" s="7"/>
      <c r="D12" s="7"/>
      <c r="E12" s="7"/>
      <c r="F12" s="26"/>
      <c r="G12" s="26"/>
      <c r="H12" s="26"/>
      <c r="I12" s="27"/>
      <c r="J12" s="6"/>
      <c r="K12" s="8"/>
      <c r="L12" s="16"/>
      <c r="M12" s="16"/>
      <c r="N12" s="14"/>
      <c r="O12" s="6"/>
      <c r="P12" s="6"/>
      <c r="Q12" s="8"/>
      <c r="R12" s="8"/>
      <c r="S12" s="6"/>
      <c r="T12" s="6"/>
      <c r="U12" s="6"/>
    </row>
    <row r="13" spans="1:21">
      <c r="A13" s="297" t="s">
        <v>17</v>
      </c>
      <c r="B13" s="298"/>
      <c r="C13" s="17"/>
      <c r="D13" s="17"/>
      <c r="E13" s="17"/>
      <c r="F13" s="26"/>
      <c r="G13" s="26"/>
      <c r="H13" s="26"/>
      <c r="I13" s="27"/>
      <c r="J13" s="18"/>
      <c r="K13" s="18"/>
      <c r="L13" s="19"/>
      <c r="M13" s="19"/>
      <c r="N13" s="20"/>
      <c r="O13" s="18"/>
      <c r="P13" s="18"/>
      <c r="Q13" s="18"/>
      <c r="R13" s="18"/>
      <c r="S13" s="18"/>
      <c r="T13" s="18"/>
      <c r="U13" s="18"/>
    </row>
    <row r="14" spans="1:21">
      <c r="A14" s="272" t="s">
        <v>30</v>
      </c>
      <c r="B14" s="273"/>
      <c r="C14" s="34" t="s">
        <v>27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>
      <c r="A15" s="272" t="s">
        <v>31</v>
      </c>
      <c r="B15" s="273"/>
      <c r="C15" s="34" t="s">
        <v>28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>
      <c r="A16" s="272" t="s">
        <v>32</v>
      </c>
      <c r="B16" s="273"/>
      <c r="C16" s="34" t="s">
        <v>29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4" ht="15" thickBot="1">
      <c r="A17" s="23"/>
      <c r="B17" s="8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</row>
    <row r="18" spans="1:24" s="4" customFormat="1" ht="27.75" customHeight="1" thickBot="1">
      <c r="A18" s="274" t="s">
        <v>3</v>
      </c>
      <c r="B18" s="274" t="s">
        <v>25</v>
      </c>
      <c r="C18" s="277" t="s">
        <v>16</v>
      </c>
      <c r="D18" s="277" t="s">
        <v>20</v>
      </c>
      <c r="E18" s="277" t="s">
        <v>11</v>
      </c>
      <c r="F18" s="280" t="s">
        <v>22</v>
      </c>
      <c r="G18" s="281"/>
      <c r="H18" s="237" t="s">
        <v>24</v>
      </c>
      <c r="I18" s="282" t="s">
        <v>1</v>
      </c>
      <c r="J18" s="256" t="s">
        <v>4</v>
      </c>
      <c r="K18" s="257"/>
      <c r="L18" s="257"/>
      <c r="M18" s="257"/>
      <c r="N18" s="257"/>
      <c r="O18" s="258"/>
      <c r="P18" s="256" t="s">
        <v>8</v>
      </c>
      <c r="Q18" s="257"/>
      <c r="R18" s="257"/>
      <c r="S18" s="257"/>
      <c r="T18" s="257"/>
      <c r="U18" s="258"/>
      <c r="V18" s="36"/>
      <c r="W18" s="36"/>
      <c r="X18" s="36"/>
    </row>
    <row r="19" spans="1:24" s="4" customFormat="1" ht="16.5" customHeight="1" thickBot="1">
      <c r="A19" s="275"/>
      <c r="B19" s="275"/>
      <c r="C19" s="278"/>
      <c r="D19" s="278"/>
      <c r="E19" s="278"/>
      <c r="F19" s="237" t="s">
        <v>26</v>
      </c>
      <c r="G19" s="237" t="s">
        <v>15</v>
      </c>
      <c r="H19" s="238"/>
      <c r="I19" s="283"/>
      <c r="J19" s="269" t="s">
        <v>5</v>
      </c>
      <c r="K19" s="270"/>
      <c r="L19" s="271"/>
      <c r="M19" s="266" t="s">
        <v>7</v>
      </c>
      <c r="N19" s="267"/>
      <c r="O19" s="268"/>
      <c r="P19" s="263" t="s">
        <v>9</v>
      </c>
      <c r="Q19" s="264"/>
      <c r="R19" s="265"/>
      <c r="S19" s="253" t="s">
        <v>10</v>
      </c>
      <c r="T19" s="254"/>
      <c r="U19" s="255"/>
      <c r="V19" s="36"/>
      <c r="W19" s="36"/>
      <c r="X19" s="36"/>
    </row>
    <row r="20" spans="1:24" s="4" customFormat="1" ht="15.75">
      <c r="A20" s="275"/>
      <c r="B20" s="275"/>
      <c r="C20" s="278"/>
      <c r="D20" s="278"/>
      <c r="E20" s="278"/>
      <c r="F20" s="238"/>
      <c r="G20" s="238"/>
      <c r="H20" s="238"/>
      <c r="I20" s="283"/>
      <c r="J20" s="249" t="s">
        <v>2</v>
      </c>
      <c r="K20" s="37" t="s">
        <v>6</v>
      </c>
      <c r="L20" s="235" t="s">
        <v>1</v>
      </c>
      <c r="M20" s="249" t="s">
        <v>2</v>
      </c>
      <c r="N20" s="37" t="s">
        <v>6</v>
      </c>
      <c r="O20" s="235" t="s">
        <v>1</v>
      </c>
      <c r="P20" s="249" t="s">
        <v>2</v>
      </c>
      <c r="Q20" s="37" t="s">
        <v>6</v>
      </c>
      <c r="R20" s="235" t="s">
        <v>1</v>
      </c>
      <c r="S20" s="249" t="s">
        <v>2</v>
      </c>
      <c r="T20" s="37" t="s">
        <v>6</v>
      </c>
      <c r="U20" s="235" t="s">
        <v>1</v>
      </c>
      <c r="V20" s="36"/>
      <c r="W20" s="36"/>
      <c r="X20" s="36"/>
    </row>
    <row r="21" spans="1:24" s="4" customFormat="1" ht="15.75">
      <c r="A21" s="276"/>
      <c r="B21" s="276"/>
      <c r="C21" s="279"/>
      <c r="D21" s="279"/>
      <c r="E21" s="279"/>
      <c r="F21" s="239"/>
      <c r="G21" s="239"/>
      <c r="H21" s="239"/>
      <c r="I21" s="284"/>
      <c r="J21" s="250"/>
      <c r="K21" s="38" t="s">
        <v>21</v>
      </c>
      <c r="L21" s="236"/>
      <c r="M21" s="250"/>
      <c r="N21" s="38" t="s">
        <v>21</v>
      </c>
      <c r="O21" s="236"/>
      <c r="P21" s="250"/>
      <c r="Q21" s="38" t="s">
        <v>21</v>
      </c>
      <c r="R21" s="236"/>
      <c r="S21" s="250"/>
      <c r="T21" s="38" t="s">
        <v>21</v>
      </c>
      <c r="U21" s="236"/>
      <c r="V21" s="36"/>
      <c r="W21" s="36"/>
      <c r="X21" s="36"/>
    </row>
    <row r="22" spans="1:24" s="4" customFormat="1" ht="15.75">
      <c r="A22" s="243" t="s">
        <v>34</v>
      </c>
      <c r="B22" s="244"/>
      <c r="C22" s="244"/>
      <c r="D22" s="244"/>
      <c r="E22" s="245"/>
      <c r="F22" s="39">
        <f>SUM(F23:F24)</f>
        <v>30</v>
      </c>
      <c r="G22" s="39">
        <f t="shared" ref="G22:U22" si="0">SUM(G23:G24)</f>
        <v>0</v>
      </c>
      <c r="H22" s="39">
        <f t="shared" si="0"/>
        <v>100</v>
      </c>
      <c r="I22" s="40">
        <f t="shared" si="0"/>
        <v>4</v>
      </c>
      <c r="J22" s="41">
        <f t="shared" si="0"/>
        <v>30</v>
      </c>
      <c r="K22" s="39">
        <f t="shared" si="0"/>
        <v>0</v>
      </c>
      <c r="L22" s="40">
        <f t="shared" si="0"/>
        <v>4</v>
      </c>
      <c r="M22" s="41">
        <f t="shared" si="0"/>
        <v>0</v>
      </c>
      <c r="N22" s="39">
        <f t="shared" si="0"/>
        <v>0</v>
      </c>
      <c r="O22" s="42">
        <f t="shared" si="0"/>
        <v>0</v>
      </c>
      <c r="P22" s="41">
        <f t="shared" si="0"/>
        <v>0</v>
      </c>
      <c r="Q22" s="39">
        <f t="shared" si="0"/>
        <v>0</v>
      </c>
      <c r="R22" s="42">
        <f t="shared" si="0"/>
        <v>0</v>
      </c>
      <c r="S22" s="41">
        <f t="shared" si="0"/>
        <v>0</v>
      </c>
      <c r="T22" s="39">
        <f t="shared" si="0"/>
        <v>0</v>
      </c>
      <c r="U22" s="42">
        <f t="shared" si="0"/>
        <v>0</v>
      </c>
      <c r="V22" s="36"/>
      <c r="W22" s="36"/>
      <c r="X22" s="36"/>
    </row>
    <row r="23" spans="1:24" s="28" customFormat="1" ht="15.75">
      <c r="A23" s="43">
        <v>1</v>
      </c>
      <c r="B23" s="44" t="s">
        <v>45</v>
      </c>
      <c r="C23" s="38" t="s">
        <v>47</v>
      </c>
      <c r="D23" s="67" t="s">
        <v>47</v>
      </c>
      <c r="E23" s="67" t="s">
        <v>48</v>
      </c>
      <c r="F23" s="45">
        <v>15</v>
      </c>
      <c r="G23" s="45">
        <v>0</v>
      </c>
      <c r="H23" s="68">
        <v>50</v>
      </c>
      <c r="I23" s="68">
        <v>2</v>
      </c>
      <c r="J23" s="69">
        <v>15</v>
      </c>
      <c r="K23" s="67"/>
      <c r="L23" s="73">
        <v>2</v>
      </c>
      <c r="M23" s="46"/>
      <c r="N23" s="47"/>
      <c r="O23" s="48"/>
      <c r="P23" s="49"/>
      <c r="Q23" s="38"/>
      <c r="R23" s="50"/>
      <c r="S23" s="49"/>
      <c r="T23" s="38"/>
      <c r="U23" s="50"/>
      <c r="V23" s="51"/>
      <c r="W23" s="51"/>
      <c r="X23" s="51"/>
    </row>
    <row r="24" spans="1:24" s="28" customFormat="1" ht="15.75">
      <c r="A24" s="43">
        <v>2</v>
      </c>
      <c r="B24" s="213" t="s">
        <v>46</v>
      </c>
      <c r="C24" s="38" t="s">
        <v>47</v>
      </c>
      <c r="D24" s="67" t="s">
        <v>47</v>
      </c>
      <c r="E24" s="67" t="s">
        <v>48</v>
      </c>
      <c r="F24" s="45">
        <v>15</v>
      </c>
      <c r="G24" s="45">
        <v>0</v>
      </c>
      <c r="H24" s="68">
        <f>I24*25</f>
        <v>50</v>
      </c>
      <c r="I24" s="68">
        <v>2</v>
      </c>
      <c r="J24" s="69">
        <v>15</v>
      </c>
      <c r="K24" s="67"/>
      <c r="L24" s="73">
        <v>2</v>
      </c>
      <c r="M24" s="52"/>
      <c r="N24" s="43"/>
      <c r="O24" s="53"/>
      <c r="P24" s="49"/>
      <c r="Q24" s="38"/>
      <c r="R24" s="50"/>
      <c r="S24" s="49"/>
      <c r="T24" s="38"/>
      <c r="U24" s="50"/>
      <c r="V24" s="51"/>
      <c r="W24" s="51"/>
      <c r="X24" s="51"/>
    </row>
    <row r="25" spans="1:24" s="29" customFormat="1" ht="15.75">
      <c r="A25" s="240" t="s">
        <v>33</v>
      </c>
      <c r="B25" s="241"/>
      <c r="C25" s="241"/>
      <c r="D25" s="241"/>
      <c r="E25" s="242"/>
      <c r="F25" s="54">
        <f>SUM(F26:F28)</f>
        <v>150</v>
      </c>
      <c r="G25" s="54">
        <f t="shared" ref="G25:U25" si="1">SUM(G26:G28)</f>
        <v>135</v>
      </c>
      <c r="H25" s="54">
        <f t="shared" si="1"/>
        <v>650</v>
      </c>
      <c r="I25" s="55">
        <f t="shared" si="1"/>
        <v>26</v>
      </c>
      <c r="J25" s="56">
        <f t="shared" si="1"/>
        <v>15</v>
      </c>
      <c r="K25" s="54">
        <f t="shared" si="1"/>
        <v>45</v>
      </c>
      <c r="L25" s="55">
        <f t="shared" si="1"/>
        <v>6</v>
      </c>
      <c r="M25" s="56">
        <f t="shared" si="1"/>
        <v>0</v>
      </c>
      <c r="N25" s="54">
        <f t="shared" si="1"/>
        <v>30</v>
      </c>
      <c r="O25" s="57">
        <f t="shared" si="1"/>
        <v>5</v>
      </c>
      <c r="P25" s="56">
        <f t="shared" si="1"/>
        <v>0</v>
      </c>
      <c r="Q25" s="54">
        <f t="shared" si="1"/>
        <v>30</v>
      </c>
      <c r="R25" s="57">
        <f t="shared" si="1"/>
        <v>5</v>
      </c>
      <c r="S25" s="56">
        <f t="shared" si="1"/>
        <v>0</v>
      </c>
      <c r="T25" s="54">
        <f t="shared" si="1"/>
        <v>30</v>
      </c>
      <c r="U25" s="57">
        <f t="shared" si="1"/>
        <v>10</v>
      </c>
      <c r="V25" s="58"/>
      <c r="W25" s="58"/>
      <c r="X25" s="58"/>
    </row>
    <row r="26" spans="1:24" s="30" customFormat="1" ht="15.75">
      <c r="A26" s="43">
        <v>3</v>
      </c>
      <c r="B26" s="186" t="s">
        <v>49</v>
      </c>
      <c r="C26" s="43" t="s">
        <v>47</v>
      </c>
      <c r="D26" s="168" t="s">
        <v>47</v>
      </c>
      <c r="E26" s="43" t="s">
        <v>54</v>
      </c>
      <c r="F26" s="187">
        <v>45</v>
      </c>
      <c r="G26" s="187">
        <v>30</v>
      </c>
      <c r="H26" s="188">
        <f>25*I26</f>
        <v>100</v>
      </c>
      <c r="I26" s="189">
        <v>4</v>
      </c>
      <c r="J26" s="190">
        <v>15</v>
      </c>
      <c r="K26" s="191">
        <v>30</v>
      </c>
      <c r="L26" s="192">
        <v>4</v>
      </c>
      <c r="M26" s="190"/>
      <c r="N26" s="191"/>
      <c r="O26" s="193"/>
      <c r="P26" s="194"/>
      <c r="Q26" s="195"/>
      <c r="R26" s="196"/>
      <c r="S26" s="194"/>
      <c r="T26" s="195"/>
      <c r="U26" s="196"/>
      <c r="V26" s="59"/>
      <c r="W26" s="59"/>
      <c r="X26" s="59"/>
    </row>
    <row r="27" spans="1:24" s="30" customFormat="1" ht="15.75">
      <c r="A27" s="43">
        <v>4</v>
      </c>
      <c r="B27" s="197" t="s">
        <v>50</v>
      </c>
      <c r="C27" s="43" t="s">
        <v>71</v>
      </c>
      <c r="D27" s="135" t="s">
        <v>52</v>
      </c>
      <c r="E27" s="135" t="s">
        <v>53</v>
      </c>
      <c r="F27" s="198">
        <v>15</v>
      </c>
      <c r="G27" s="199">
        <v>15</v>
      </c>
      <c r="H27" s="198">
        <v>50</v>
      </c>
      <c r="I27" s="198">
        <v>2</v>
      </c>
      <c r="J27" s="200"/>
      <c r="K27" s="119">
        <v>15</v>
      </c>
      <c r="L27" s="119">
        <v>2</v>
      </c>
      <c r="M27" s="201"/>
      <c r="N27" s="202"/>
      <c r="O27" s="203"/>
      <c r="P27" s="204"/>
      <c r="Q27" s="205"/>
      <c r="R27" s="203"/>
      <c r="S27" s="204"/>
      <c r="T27" s="205"/>
      <c r="U27" s="203"/>
      <c r="V27" s="59"/>
      <c r="W27" s="59"/>
      <c r="X27" s="59"/>
    </row>
    <row r="28" spans="1:24" s="29" customFormat="1" ht="15.75">
      <c r="A28" s="38">
        <v>5</v>
      </c>
      <c r="B28" s="211" t="s">
        <v>51</v>
      </c>
      <c r="C28" s="212" t="s">
        <v>71</v>
      </c>
      <c r="D28" s="60" t="s">
        <v>52</v>
      </c>
      <c r="E28" s="67" t="s">
        <v>53</v>
      </c>
      <c r="F28" s="45">
        <v>90</v>
      </c>
      <c r="G28" s="45">
        <v>90</v>
      </c>
      <c r="H28" s="68">
        <f>I28*25</f>
        <v>500</v>
      </c>
      <c r="I28" s="68">
        <v>20</v>
      </c>
      <c r="J28" s="153"/>
      <c r="K28" s="73"/>
      <c r="L28" s="73"/>
      <c r="M28" s="69"/>
      <c r="N28" s="67">
        <v>30</v>
      </c>
      <c r="O28" s="71">
        <v>5</v>
      </c>
      <c r="P28" s="153"/>
      <c r="Q28" s="73">
        <v>30</v>
      </c>
      <c r="R28" s="71">
        <v>5</v>
      </c>
      <c r="S28" s="153"/>
      <c r="T28" s="73">
        <v>30</v>
      </c>
      <c r="U28" s="71">
        <v>10</v>
      </c>
      <c r="V28" s="61"/>
      <c r="W28" s="61"/>
      <c r="X28" s="61"/>
    </row>
    <row r="29" spans="1:24" s="29" customFormat="1" ht="15.75">
      <c r="A29" s="240" t="s">
        <v>55</v>
      </c>
      <c r="B29" s="241"/>
      <c r="C29" s="241"/>
      <c r="D29" s="241"/>
      <c r="E29" s="242"/>
      <c r="F29" s="62">
        <f>SUM(F30:F35)</f>
        <v>155</v>
      </c>
      <c r="G29" s="62">
        <f>SUM(G30:G35)</f>
        <v>75</v>
      </c>
      <c r="H29" s="62">
        <f>SUM(H30:H35)</f>
        <v>500</v>
      </c>
      <c r="I29" s="63">
        <f>SUM(I30:I35)</f>
        <v>19</v>
      </c>
      <c r="J29" s="64">
        <f t="shared" ref="J29:U29" si="2">SUM(J30:J35)</f>
        <v>25</v>
      </c>
      <c r="K29" s="62">
        <f t="shared" si="2"/>
        <v>25</v>
      </c>
      <c r="L29" s="63">
        <f t="shared" si="2"/>
        <v>7</v>
      </c>
      <c r="M29" s="64">
        <f t="shared" si="2"/>
        <v>55</v>
      </c>
      <c r="N29" s="62">
        <f t="shared" si="2"/>
        <v>30</v>
      </c>
      <c r="O29" s="65">
        <f t="shared" si="2"/>
        <v>10</v>
      </c>
      <c r="P29" s="64">
        <f t="shared" si="2"/>
        <v>0</v>
      </c>
      <c r="Q29" s="62">
        <f t="shared" si="2"/>
        <v>20</v>
      </c>
      <c r="R29" s="65">
        <f t="shared" si="2"/>
        <v>2</v>
      </c>
      <c r="S29" s="64">
        <f t="shared" si="2"/>
        <v>0</v>
      </c>
      <c r="T29" s="62">
        <f t="shared" si="2"/>
        <v>0</v>
      </c>
      <c r="U29" s="65">
        <f t="shared" si="2"/>
        <v>0</v>
      </c>
      <c r="V29" s="61"/>
      <c r="W29" s="61"/>
      <c r="X29" s="61"/>
    </row>
    <row r="30" spans="1:24" s="29" customFormat="1" ht="15.75">
      <c r="A30" s="43">
        <v>6</v>
      </c>
      <c r="B30" s="66" t="s">
        <v>56</v>
      </c>
      <c r="C30" s="38" t="s">
        <v>71</v>
      </c>
      <c r="D30" s="67" t="s">
        <v>47</v>
      </c>
      <c r="E30" s="67" t="s">
        <v>58</v>
      </c>
      <c r="F30" s="45">
        <v>30</v>
      </c>
      <c r="G30" s="45">
        <v>30</v>
      </c>
      <c r="H30" s="68">
        <f>I30*25</f>
        <v>75</v>
      </c>
      <c r="I30" s="152">
        <v>3</v>
      </c>
      <c r="J30" s="149"/>
      <c r="K30" s="66"/>
      <c r="L30" s="70"/>
      <c r="M30" s="69"/>
      <c r="N30" s="67">
        <v>30</v>
      </c>
      <c r="O30" s="71">
        <v>3</v>
      </c>
      <c r="P30" s="69"/>
      <c r="Q30" s="67"/>
      <c r="R30" s="71"/>
      <c r="S30" s="69"/>
      <c r="T30" s="67"/>
      <c r="U30" s="71"/>
      <c r="V30" s="61"/>
      <c r="W30" s="61"/>
      <c r="X30" s="61"/>
    </row>
    <row r="31" spans="1:24" s="151" customFormat="1" ht="15.75">
      <c r="A31" s="43">
        <v>7</v>
      </c>
      <c r="B31" s="72" t="s">
        <v>57</v>
      </c>
      <c r="C31" s="38" t="s">
        <v>47</v>
      </c>
      <c r="D31" s="67" t="s">
        <v>47</v>
      </c>
      <c r="E31" s="67" t="s">
        <v>48</v>
      </c>
      <c r="F31" s="45">
        <v>25</v>
      </c>
      <c r="G31" s="45">
        <v>0</v>
      </c>
      <c r="H31" s="68">
        <f>I31*25</f>
        <v>100</v>
      </c>
      <c r="I31" s="152">
        <v>4</v>
      </c>
      <c r="J31" s="149"/>
      <c r="K31" s="66"/>
      <c r="L31" s="73"/>
      <c r="M31" s="69">
        <v>25</v>
      </c>
      <c r="N31" s="67"/>
      <c r="O31" s="71">
        <v>4</v>
      </c>
      <c r="P31" s="153"/>
      <c r="Q31" s="73"/>
      <c r="R31" s="71"/>
      <c r="S31" s="153"/>
      <c r="T31" s="73"/>
      <c r="U31" s="71"/>
      <c r="V31" s="154"/>
      <c r="W31" s="154"/>
      <c r="X31" s="154"/>
    </row>
    <row r="32" spans="1:24" s="151" customFormat="1" ht="15.75">
      <c r="A32" s="43">
        <v>8</v>
      </c>
      <c r="B32" s="72" t="s">
        <v>62</v>
      </c>
      <c r="C32" s="38" t="s">
        <v>47</v>
      </c>
      <c r="D32" s="67" t="s">
        <v>47</v>
      </c>
      <c r="E32" s="67" t="s">
        <v>48</v>
      </c>
      <c r="F32" s="45">
        <v>25</v>
      </c>
      <c r="G32" s="45">
        <v>0</v>
      </c>
      <c r="H32" s="68">
        <v>100</v>
      </c>
      <c r="I32" s="152">
        <v>3</v>
      </c>
      <c r="J32" s="149">
        <v>25</v>
      </c>
      <c r="K32" s="66"/>
      <c r="L32" s="73">
        <v>3</v>
      </c>
      <c r="M32" s="69"/>
      <c r="N32" s="67"/>
      <c r="O32" s="71"/>
      <c r="P32" s="153"/>
      <c r="Q32" s="73"/>
      <c r="R32" s="71"/>
      <c r="S32" s="153"/>
      <c r="T32" s="73"/>
      <c r="U32" s="71"/>
      <c r="V32" s="154"/>
      <c r="W32" s="154"/>
      <c r="X32" s="154"/>
    </row>
    <row r="33" spans="1:24" s="151" customFormat="1" ht="15.75">
      <c r="A33" s="43">
        <v>9</v>
      </c>
      <c r="B33" s="72" t="s">
        <v>108</v>
      </c>
      <c r="C33" s="38" t="s">
        <v>47</v>
      </c>
      <c r="D33" s="67" t="s">
        <v>47</v>
      </c>
      <c r="E33" s="67" t="s">
        <v>69</v>
      </c>
      <c r="F33" s="45">
        <v>25</v>
      </c>
      <c r="G33" s="45">
        <v>25</v>
      </c>
      <c r="H33" s="68">
        <v>100</v>
      </c>
      <c r="I33" s="152">
        <v>4</v>
      </c>
      <c r="J33" s="149"/>
      <c r="K33" s="67">
        <v>25</v>
      </c>
      <c r="L33" s="73">
        <v>4</v>
      </c>
      <c r="M33" s="69"/>
      <c r="N33" s="67"/>
      <c r="O33" s="71"/>
      <c r="P33" s="153"/>
      <c r="Q33" s="73"/>
      <c r="R33" s="71"/>
      <c r="S33" s="153"/>
      <c r="T33" s="73"/>
      <c r="U33" s="71"/>
      <c r="V33" s="154"/>
      <c r="W33" s="154"/>
      <c r="X33" s="154"/>
    </row>
    <row r="34" spans="1:24" s="151" customFormat="1" ht="15.75">
      <c r="A34" s="43">
        <v>10</v>
      </c>
      <c r="B34" s="72" t="s">
        <v>109</v>
      </c>
      <c r="C34" s="38" t="s">
        <v>71</v>
      </c>
      <c r="D34" s="67" t="s">
        <v>47</v>
      </c>
      <c r="E34" s="67" t="s">
        <v>48</v>
      </c>
      <c r="F34" s="45">
        <v>30</v>
      </c>
      <c r="G34" s="45">
        <v>0</v>
      </c>
      <c r="H34" s="68">
        <v>75</v>
      </c>
      <c r="I34" s="152">
        <v>3</v>
      </c>
      <c r="J34" s="149"/>
      <c r="K34" s="67"/>
      <c r="L34" s="73"/>
      <c r="M34" s="69">
        <v>30</v>
      </c>
      <c r="N34" s="67"/>
      <c r="O34" s="71">
        <v>3</v>
      </c>
      <c r="P34" s="153"/>
      <c r="Q34" s="73"/>
      <c r="R34" s="71"/>
      <c r="S34" s="153"/>
      <c r="T34" s="73"/>
      <c r="U34" s="71"/>
      <c r="V34" s="154"/>
      <c r="W34" s="154"/>
      <c r="X34" s="154"/>
    </row>
    <row r="35" spans="1:24" s="151" customFormat="1" ht="15.75">
      <c r="A35" s="43">
        <v>11</v>
      </c>
      <c r="B35" s="72" t="s">
        <v>117</v>
      </c>
      <c r="C35" s="38" t="s">
        <v>47</v>
      </c>
      <c r="D35" s="67" t="s">
        <v>47</v>
      </c>
      <c r="E35" s="67" t="s">
        <v>70</v>
      </c>
      <c r="F35" s="45">
        <v>20</v>
      </c>
      <c r="G35" s="45">
        <v>20</v>
      </c>
      <c r="H35" s="45">
        <v>50</v>
      </c>
      <c r="I35" s="210">
        <v>2</v>
      </c>
      <c r="J35" s="69"/>
      <c r="K35" s="66"/>
      <c r="L35" s="73"/>
      <c r="M35" s="69"/>
      <c r="N35" s="67"/>
      <c r="O35" s="71"/>
      <c r="P35" s="153"/>
      <c r="Q35" s="73">
        <v>20</v>
      </c>
      <c r="R35" s="71">
        <v>2</v>
      </c>
      <c r="S35" s="153"/>
      <c r="T35" s="73"/>
      <c r="U35" s="71"/>
      <c r="V35" s="154"/>
      <c r="W35" s="154"/>
      <c r="X35" s="154"/>
    </row>
    <row r="36" spans="1:24" s="151" customFormat="1" ht="15.75">
      <c r="A36" s="232" t="s">
        <v>59</v>
      </c>
      <c r="B36" s="233"/>
      <c r="C36" s="233"/>
      <c r="D36" s="233"/>
      <c r="E36" s="234"/>
      <c r="F36" s="62">
        <f>SUM(F37:F44)</f>
        <v>210</v>
      </c>
      <c r="G36" s="62">
        <f t="shared" ref="G36:U36" si="3">SUM(G37:G44)</f>
        <v>75</v>
      </c>
      <c r="H36" s="62">
        <f t="shared" si="3"/>
        <v>700</v>
      </c>
      <c r="I36" s="63">
        <f t="shared" si="3"/>
        <v>28</v>
      </c>
      <c r="J36" s="64">
        <f t="shared" si="3"/>
        <v>85</v>
      </c>
      <c r="K36" s="62">
        <f t="shared" si="3"/>
        <v>15</v>
      </c>
      <c r="L36" s="63">
        <f t="shared" si="3"/>
        <v>13</v>
      </c>
      <c r="M36" s="64">
        <f t="shared" si="3"/>
        <v>50</v>
      </c>
      <c r="N36" s="62">
        <f t="shared" si="3"/>
        <v>60</v>
      </c>
      <c r="O36" s="65">
        <f t="shared" si="3"/>
        <v>15</v>
      </c>
      <c r="P36" s="64">
        <f t="shared" si="3"/>
        <v>0</v>
      </c>
      <c r="Q36" s="62">
        <f t="shared" si="3"/>
        <v>0</v>
      </c>
      <c r="R36" s="65">
        <f t="shared" si="3"/>
        <v>0</v>
      </c>
      <c r="S36" s="64">
        <f t="shared" si="3"/>
        <v>0</v>
      </c>
      <c r="T36" s="62">
        <f t="shared" si="3"/>
        <v>0</v>
      </c>
      <c r="U36" s="65">
        <f t="shared" si="3"/>
        <v>0</v>
      </c>
      <c r="V36" s="154"/>
      <c r="W36" s="154"/>
      <c r="X36" s="154"/>
    </row>
    <row r="37" spans="1:24" s="151" customFormat="1" ht="15.75">
      <c r="A37" s="43">
        <v>12</v>
      </c>
      <c r="B37" s="74" t="s">
        <v>60</v>
      </c>
      <c r="C37" s="38" t="s">
        <v>47</v>
      </c>
      <c r="D37" s="67" t="s">
        <v>47</v>
      </c>
      <c r="E37" s="67" t="s">
        <v>48</v>
      </c>
      <c r="F37" s="45">
        <v>15</v>
      </c>
      <c r="G37" s="45">
        <v>0</v>
      </c>
      <c r="H37" s="68">
        <v>50</v>
      </c>
      <c r="I37" s="68">
        <v>2</v>
      </c>
      <c r="J37" s="75">
        <v>15</v>
      </c>
      <c r="K37" s="209"/>
      <c r="L37" s="76">
        <v>2</v>
      </c>
      <c r="M37" s="75"/>
      <c r="N37" s="77"/>
      <c r="O37" s="78"/>
      <c r="P37" s="153"/>
      <c r="Q37" s="73"/>
      <c r="R37" s="71"/>
      <c r="S37" s="153"/>
      <c r="T37" s="73"/>
      <c r="U37" s="71"/>
      <c r="V37" s="154"/>
      <c r="W37" s="154"/>
      <c r="X37" s="154"/>
    </row>
    <row r="38" spans="1:24" s="151" customFormat="1" ht="15.75">
      <c r="A38" s="43">
        <v>13</v>
      </c>
      <c r="B38" s="74" t="s">
        <v>61</v>
      </c>
      <c r="C38" s="38" t="s">
        <v>47</v>
      </c>
      <c r="D38" s="67" t="s">
        <v>47</v>
      </c>
      <c r="E38" s="67" t="s">
        <v>69</v>
      </c>
      <c r="F38" s="45">
        <v>30</v>
      </c>
      <c r="G38" s="45">
        <v>30</v>
      </c>
      <c r="H38" s="68">
        <f t="shared" ref="H38:H44" si="4">I38*25</f>
        <v>100</v>
      </c>
      <c r="I38" s="68">
        <v>4</v>
      </c>
      <c r="J38" s="79"/>
      <c r="K38" s="80"/>
      <c r="L38" s="76"/>
      <c r="M38" s="75"/>
      <c r="N38" s="77">
        <v>30</v>
      </c>
      <c r="O38" s="78">
        <v>4</v>
      </c>
      <c r="P38" s="153"/>
      <c r="Q38" s="73"/>
      <c r="R38" s="71"/>
      <c r="S38" s="153"/>
      <c r="T38" s="73"/>
      <c r="U38" s="71"/>
      <c r="V38" s="154"/>
      <c r="W38" s="154"/>
      <c r="X38" s="154"/>
    </row>
    <row r="39" spans="1:24" s="151" customFormat="1" ht="15.75">
      <c r="A39" s="43">
        <v>14</v>
      </c>
      <c r="B39" s="72" t="s">
        <v>63</v>
      </c>
      <c r="C39" s="38" t="s">
        <v>47</v>
      </c>
      <c r="D39" s="60" t="s">
        <v>47</v>
      </c>
      <c r="E39" s="60" t="s">
        <v>48</v>
      </c>
      <c r="F39" s="45">
        <v>25</v>
      </c>
      <c r="G39" s="45">
        <v>0</v>
      </c>
      <c r="H39" s="68">
        <f t="shared" si="4"/>
        <v>75</v>
      </c>
      <c r="I39" s="68">
        <v>3</v>
      </c>
      <c r="J39" s="75"/>
      <c r="K39" s="77"/>
      <c r="L39" s="76"/>
      <c r="M39" s="75">
        <v>25</v>
      </c>
      <c r="N39" s="77"/>
      <c r="O39" s="78">
        <v>3</v>
      </c>
      <c r="P39" s="153"/>
      <c r="Q39" s="73"/>
      <c r="R39" s="71"/>
      <c r="S39" s="153"/>
      <c r="T39" s="73"/>
      <c r="U39" s="71"/>
      <c r="V39" s="154"/>
      <c r="W39" s="154"/>
      <c r="X39" s="154"/>
    </row>
    <row r="40" spans="1:24" s="151" customFormat="1" ht="16.5" customHeight="1">
      <c r="A40" s="43">
        <v>15</v>
      </c>
      <c r="B40" s="81" t="s">
        <v>64</v>
      </c>
      <c r="C40" s="38" t="s">
        <v>47</v>
      </c>
      <c r="D40" s="67" t="s">
        <v>47</v>
      </c>
      <c r="E40" s="67" t="s">
        <v>54</v>
      </c>
      <c r="F40" s="45">
        <v>30</v>
      </c>
      <c r="G40" s="45">
        <v>15</v>
      </c>
      <c r="H40" s="68">
        <f t="shared" si="4"/>
        <v>100</v>
      </c>
      <c r="I40" s="68">
        <v>4</v>
      </c>
      <c r="J40" s="75">
        <v>15</v>
      </c>
      <c r="K40" s="77">
        <v>15</v>
      </c>
      <c r="L40" s="76">
        <v>4</v>
      </c>
      <c r="M40" s="75"/>
      <c r="N40" s="77"/>
      <c r="O40" s="78"/>
      <c r="P40" s="69"/>
      <c r="Q40" s="67"/>
      <c r="R40" s="71"/>
      <c r="S40" s="69"/>
      <c r="T40" s="67"/>
      <c r="U40" s="121"/>
      <c r="V40" s="154"/>
      <c r="W40" s="154"/>
      <c r="X40" s="154"/>
    </row>
    <row r="41" spans="1:24" s="151" customFormat="1" ht="16.5" customHeight="1">
      <c r="A41" s="43">
        <v>16</v>
      </c>
      <c r="B41" s="74" t="s">
        <v>65</v>
      </c>
      <c r="C41" s="38" t="s">
        <v>47</v>
      </c>
      <c r="D41" s="67" t="s">
        <v>47</v>
      </c>
      <c r="E41" s="67" t="s">
        <v>48</v>
      </c>
      <c r="F41" s="45">
        <v>25</v>
      </c>
      <c r="G41" s="45">
        <v>0</v>
      </c>
      <c r="H41" s="68">
        <f t="shared" si="4"/>
        <v>100</v>
      </c>
      <c r="I41" s="155">
        <v>4</v>
      </c>
      <c r="J41" s="75"/>
      <c r="K41" s="77"/>
      <c r="L41" s="76"/>
      <c r="M41" s="75">
        <v>25</v>
      </c>
      <c r="N41" s="77"/>
      <c r="O41" s="78">
        <v>4</v>
      </c>
      <c r="P41" s="69"/>
      <c r="Q41" s="67"/>
      <c r="R41" s="71"/>
      <c r="S41" s="69"/>
      <c r="T41" s="67"/>
      <c r="U41" s="121"/>
      <c r="V41" s="154"/>
      <c r="W41" s="154"/>
      <c r="X41" s="154"/>
    </row>
    <row r="42" spans="1:24" s="151" customFormat="1" ht="15.75">
      <c r="A42" s="43">
        <v>17</v>
      </c>
      <c r="B42" s="82" t="s">
        <v>66</v>
      </c>
      <c r="C42" s="38" t="s">
        <v>47</v>
      </c>
      <c r="D42" s="67" t="s">
        <v>47</v>
      </c>
      <c r="E42" s="67" t="s">
        <v>70</v>
      </c>
      <c r="F42" s="45">
        <v>30</v>
      </c>
      <c r="G42" s="45">
        <v>30</v>
      </c>
      <c r="H42" s="68">
        <f>25*I42</f>
        <v>100</v>
      </c>
      <c r="I42" s="155">
        <v>4</v>
      </c>
      <c r="J42" s="75"/>
      <c r="K42" s="77"/>
      <c r="L42" s="76"/>
      <c r="M42" s="75"/>
      <c r="N42" s="77">
        <v>30</v>
      </c>
      <c r="O42" s="78">
        <v>4</v>
      </c>
      <c r="P42" s="69"/>
      <c r="Q42" s="67"/>
      <c r="R42" s="71"/>
      <c r="S42" s="69"/>
      <c r="T42" s="67"/>
      <c r="U42" s="121"/>
      <c r="V42" s="154"/>
      <c r="W42" s="154"/>
      <c r="X42" s="154"/>
    </row>
    <row r="43" spans="1:24" s="151" customFormat="1" ht="15.75">
      <c r="A43" s="43">
        <v>18</v>
      </c>
      <c r="B43" s="82" t="s">
        <v>67</v>
      </c>
      <c r="C43" s="38" t="s">
        <v>47</v>
      </c>
      <c r="D43" s="67" t="s">
        <v>47</v>
      </c>
      <c r="E43" s="67" t="s">
        <v>48</v>
      </c>
      <c r="F43" s="45">
        <v>30</v>
      </c>
      <c r="G43" s="45">
        <v>0</v>
      </c>
      <c r="H43" s="68">
        <f>25*I43</f>
        <v>100</v>
      </c>
      <c r="I43" s="155">
        <v>4</v>
      </c>
      <c r="J43" s="75">
        <v>30</v>
      </c>
      <c r="K43" s="77"/>
      <c r="L43" s="76">
        <v>4</v>
      </c>
      <c r="M43" s="75"/>
      <c r="N43" s="77"/>
      <c r="O43" s="78"/>
      <c r="P43" s="69"/>
      <c r="Q43" s="67"/>
      <c r="R43" s="71"/>
      <c r="S43" s="69"/>
      <c r="T43" s="67"/>
      <c r="U43" s="121"/>
      <c r="V43" s="154"/>
      <c r="W43" s="154"/>
      <c r="X43" s="154"/>
    </row>
    <row r="44" spans="1:24" s="151" customFormat="1" ht="15.75">
      <c r="A44" s="43">
        <v>19</v>
      </c>
      <c r="B44" s="83" t="s">
        <v>68</v>
      </c>
      <c r="C44" s="38" t="s">
        <v>47</v>
      </c>
      <c r="D44" s="67" t="s">
        <v>47</v>
      </c>
      <c r="E44" s="67" t="s">
        <v>48</v>
      </c>
      <c r="F44" s="45">
        <v>25</v>
      </c>
      <c r="G44" s="45">
        <v>0</v>
      </c>
      <c r="H44" s="68">
        <f t="shared" si="4"/>
        <v>75</v>
      </c>
      <c r="I44" s="68">
        <v>3</v>
      </c>
      <c r="J44" s="75">
        <v>25</v>
      </c>
      <c r="K44" s="77"/>
      <c r="L44" s="76">
        <v>3</v>
      </c>
      <c r="M44" s="75"/>
      <c r="N44" s="77"/>
      <c r="O44" s="78"/>
      <c r="P44" s="69"/>
      <c r="Q44" s="67"/>
      <c r="R44" s="71"/>
      <c r="S44" s="69"/>
      <c r="T44" s="67"/>
      <c r="U44" s="71"/>
      <c r="V44" s="154"/>
      <c r="W44" s="154"/>
      <c r="X44" s="154"/>
    </row>
    <row r="45" spans="1:24" s="151" customFormat="1" ht="15.75">
      <c r="A45" s="240" t="s">
        <v>141</v>
      </c>
      <c r="B45" s="241"/>
      <c r="C45" s="241"/>
      <c r="D45" s="241"/>
      <c r="E45" s="242"/>
      <c r="F45" s="54"/>
      <c r="G45" s="54"/>
      <c r="H45" s="54"/>
      <c r="I45" s="55"/>
      <c r="J45" s="56"/>
      <c r="K45" s="54"/>
      <c r="L45" s="55"/>
      <c r="M45" s="56"/>
      <c r="N45" s="54"/>
      <c r="O45" s="57"/>
      <c r="P45" s="56"/>
      <c r="Q45" s="54"/>
      <c r="R45" s="57"/>
      <c r="S45" s="56"/>
      <c r="T45" s="54"/>
      <c r="U45" s="57"/>
      <c r="V45" s="154"/>
      <c r="W45" s="154"/>
      <c r="X45" s="154"/>
    </row>
    <row r="46" spans="1:24" s="151" customFormat="1" ht="15.75">
      <c r="A46" s="156" t="s">
        <v>146</v>
      </c>
      <c r="B46" s="157"/>
      <c r="C46" s="114"/>
      <c r="D46" s="114"/>
      <c r="E46" s="114"/>
      <c r="F46" s="158">
        <f>SUM(F47:F56)</f>
        <v>315</v>
      </c>
      <c r="G46" s="158">
        <f t="shared" ref="G46:U46" si="5">SUM(G47:G56)</f>
        <v>255</v>
      </c>
      <c r="H46" s="158">
        <f t="shared" si="5"/>
        <v>875</v>
      </c>
      <c r="I46" s="159">
        <f t="shared" si="5"/>
        <v>35</v>
      </c>
      <c r="J46" s="160">
        <f t="shared" si="5"/>
        <v>0</v>
      </c>
      <c r="K46" s="158">
        <f t="shared" si="5"/>
        <v>0</v>
      </c>
      <c r="L46" s="159">
        <f t="shared" si="5"/>
        <v>0</v>
      </c>
      <c r="M46" s="160">
        <f t="shared" si="5"/>
        <v>0</v>
      </c>
      <c r="N46" s="158">
        <f t="shared" si="5"/>
        <v>0</v>
      </c>
      <c r="O46" s="161">
        <f t="shared" si="5"/>
        <v>0</v>
      </c>
      <c r="P46" s="160">
        <f t="shared" si="5"/>
        <v>15</v>
      </c>
      <c r="Q46" s="158">
        <f t="shared" si="5"/>
        <v>135</v>
      </c>
      <c r="R46" s="161">
        <f t="shared" si="5"/>
        <v>15</v>
      </c>
      <c r="S46" s="160">
        <f t="shared" si="5"/>
        <v>45</v>
      </c>
      <c r="T46" s="158">
        <f t="shared" si="5"/>
        <v>120</v>
      </c>
      <c r="U46" s="161">
        <f t="shared" si="5"/>
        <v>20</v>
      </c>
      <c r="V46" s="154"/>
      <c r="W46" s="154"/>
      <c r="X46" s="154"/>
    </row>
    <row r="47" spans="1:24" s="151" customFormat="1" ht="15.75">
      <c r="A47" s="66">
        <v>20</v>
      </c>
      <c r="B47" s="70" t="s">
        <v>74</v>
      </c>
      <c r="C47" s="84" t="s">
        <v>71</v>
      </c>
      <c r="D47" s="67" t="s">
        <v>47</v>
      </c>
      <c r="E47" s="67" t="s">
        <v>70</v>
      </c>
      <c r="F47" s="45">
        <v>30</v>
      </c>
      <c r="G47" s="45">
        <v>30</v>
      </c>
      <c r="H47" s="68">
        <f>I47*25</f>
        <v>75</v>
      </c>
      <c r="I47" s="68">
        <v>3</v>
      </c>
      <c r="J47" s="162"/>
      <c r="K47" s="163"/>
      <c r="L47" s="164"/>
      <c r="M47" s="162"/>
      <c r="N47" s="163"/>
      <c r="O47" s="165"/>
      <c r="P47" s="69"/>
      <c r="Q47" s="149">
        <v>30</v>
      </c>
      <c r="R47" s="71">
        <v>3</v>
      </c>
      <c r="S47" s="166"/>
      <c r="T47" s="66"/>
      <c r="U47" s="167"/>
      <c r="V47" s="154"/>
      <c r="W47" s="154"/>
      <c r="X47" s="154"/>
    </row>
    <row r="48" spans="1:24" s="151" customFormat="1" ht="15.75">
      <c r="A48" s="66">
        <v>21</v>
      </c>
      <c r="B48" s="70" t="s">
        <v>75</v>
      </c>
      <c r="C48" s="84" t="s">
        <v>71</v>
      </c>
      <c r="D48" s="67" t="s">
        <v>47</v>
      </c>
      <c r="E48" s="67" t="s">
        <v>70</v>
      </c>
      <c r="F48" s="45">
        <v>30</v>
      </c>
      <c r="G48" s="45">
        <v>30</v>
      </c>
      <c r="H48" s="68">
        <f t="shared" ref="H48:H56" si="6">I48*25</f>
        <v>75</v>
      </c>
      <c r="I48" s="68">
        <v>3</v>
      </c>
      <c r="J48" s="162"/>
      <c r="K48" s="163"/>
      <c r="L48" s="164"/>
      <c r="M48" s="162"/>
      <c r="N48" s="163"/>
      <c r="O48" s="165"/>
      <c r="P48" s="69"/>
      <c r="Q48" s="67">
        <v>30</v>
      </c>
      <c r="R48" s="71">
        <v>3</v>
      </c>
      <c r="S48" s="69"/>
      <c r="T48" s="67"/>
      <c r="U48" s="71"/>
      <c r="V48" s="154"/>
      <c r="W48" s="154"/>
      <c r="X48" s="154"/>
    </row>
    <row r="49" spans="1:26" s="151" customFormat="1" ht="15.75">
      <c r="A49" s="66">
        <v>22</v>
      </c>
      <c r="B49" s="70" t="s">
        <v>115</v>
      </c>
      <c r="C49" s="84" t="s">
        <v>71</v>
      </c>
      <c r="D49" s="67" t="s">
        <v>47</v>
      </c>
      <c r="E49" s="67" t="s">
        <v>69</v>
      </c>
      <c r="F49" s="45">
        <v>30</v>
      </c>
      <c r="G49" s="45">
        <v>30</v>
      </c>
      <c r="H49" s="68">
        <v>75</v>
      </c>
      <c r="I49" s="68">
        <v>3</v>
      </c>
      <c r="J49" s="162"/>
      <c r="K49" s="163"/>
      <c r="L49" s="164"/>
      <c r="M49" s="162"/>
      <c r="N49" s="163"/>
      <c r="O49" s="165"/>
      <c r="P49" s="69"/>
      <c r="Q49" s="67">
        <v>30</v>
      </c>
      <c r="R49" s="71">
        <v>3</v>
      </c>
      <c r="S49" s="69"/>
      <c r="T49" s="67"/>
      <c r="U49" s="71"/>
      <c r="V49" s="168"/>
      <c r="W49" s="168"/>
      <c r="X49" s="168"/>
    </row>
    <row r="50" spans="1:26" s="124" customFormat="1" ht="15.75">
      <c r="A50" s="66">
        <v>23</v>
      </c>
      <c r="B50" s="70" t="s">
        <v>77</v>
      </c>
      <c r="C50" s="84" t="s">
        <v>71</v>
      </c>
      <c r="D50" s="67" t="s">
        <v>47</v>
      </c>
      <c r="E50" s="67" t="s">
        <v>69</v>
      </c>
      <c r="F50" s="45">
        <v>30</v>
      </c>
      <c r="G50" s="45">
        <v>30</v>
      </c>
      <c r="H50" s="68">
        <f t="shared" si="6"/>
        <v>75</v>
      </c>
      <c r="I50" s="68">
        <v>3</v>
      </c>
      <c r="J50" s="162"/>
      <c r="K50" s="163"/>
      <c r="L50" s="164"/>
      <c r="M50" s="162"/>
      <c r="N50" s="163"/>
      <c r="O50" s="165"/>
      <c r="P50" s="69"/>
      <c r="Q50" s="169">
        <v>30</v>
      </c>
      <c r="R50" s="71">
        <v>3</v>
      </c>
      <c r="S50" s="166"/>
      <c r="T50" s="66"/>
      <c r="U50" s="167"/>
      <c r="V50" s="168"/>
      <c r="W50" s="168"/>
      <c r="X50" s="168"/>
    </row>
    <row r="51" spans="1:26" s="151" customFormat="1" ht="15.75">
      <c r="A51" s="66">
        <v>24</v>
      </c>
      <c r="B51" s="70" t="s">
        <v>78</v>
      </c>
      <c r="C51" s="84" t="s">
        <v>71</v>
      </c>
      <c r="D51" s="67" t="s">
        <v>47</v>
      </c>
      <c r="E51" s="67" t="s">
        <v>70</v>
      </c>
      <c r="F51" s="45">
        <v>30</v>
      </c>
      <c r="G51" s="45">
        <v>30</v>
      </c>
      <c r="H51" s="68">
        <f t="shared" si="6"/>
        <v>100</v>
      </c>
      <c r="I51" s="68">
        <v>4</v>
      </c>
      <c r="J51" s="162"/>
      <c r="K51" s="163"/>
      <c r="L51" s="164"/>
      <c r="M51" s="162"/>
      <c r="N51" s="163"/>
      <c r="O51" s="165"/>
      <c r="P51" s="69"/>
      <c r="Q51" s="67"/>
      <c r="R51" s="71"/>
      <c r="S51" s="69"/>
      <c r="T51" s="67">
        <v>30</v>
      </c>
      <c r="U51" s="71">
        <v>4</v>
      </c>
      <c r="V51" s="168"/>
      <c r="W51" s="168"/>
      <c r="X51" s="168"/>
    </row>
    <row r="52" spans="1:26" s="151" customFormat="1" ht="15.75">
      <c r="A52" s="66">
        <v>25</v>
      </c>
      <c r="B52" s="70" t="s">
        <v>142</v>
      </c>
      <c r="C52" s="84" t="s">
        <v>71</v>
      </c>
      <c r="D52" s="67" t="s">
        <v>47</v>
      </c>
      <c r="E52" s="67" t="s">
        <v>69</v>
      </c>
      <c r="F52" s="45">
        <v>30</v>
      </c>
      <c r="G52" s="45">
        <v>30</v>
      </c>
      <c r="H52" s="68">
        <f t="shared" si="6"/>
        <v>100</v>
      </c>
      <c r="I52" s="68">
        <v>4</v>
      </c>
      <c r="J52" s="162"/>
      <c r="K52" s="163"/>
      <c r="L52" s="164"/>
      <c r="M52" s="162"/>
      <c r="N52" s="163"/>
      <c r="O52" s="165"/>
      <c r="P52" s="69"/>
      <c r="Q52" s="67"/>
      <c r="R52" s="71"/>
      <c r="S52" s="69"/>
      <c r="T52" s="67">
        <v>30</v>
      </c>
      <c r="U52" s="71">
        <v>4</v>
      </c>
      <c r="V52" s="154"/>
      <c r="W52" s="154"/>
      <c r="X52" s="154"/>
    </row>
    <row r="53" spans="1:26" s="171" customFormat="1" ht="15.75">
      <c r="A53" s="66">
        <v>26</v>
      </c>
      <c r="B53" s="70" t="s">
        <v>79</v>
      </c>
      <c r="C53" s="84" t="s">
        <v>71</v>
      </c>
      <c r="D53" s="67" t="s">
        <v>47</v>
      </c>
      <c r="E53" s="67" t="s">
        <v>54</v>
      </c>
      <c r="F53" s="45">
        <v>45</v>
      </c>
      <c r="G53" s="45">
        <v>30</v>
      </c>
      <c r="H53" s="68">
        <f t="shared" si="6"/>
        <v>100</v>
      </c>
      <c r="I53" s="68">
        <v>4</v>
      </c>
      <c r="J53" s="162"/>
      <c r="K53" s="163"/>
      <c r="L53" s="164"/>
      <c r="M53" s="162"/>
      <c r="N53" s="163"/>
      <c r="O53" s="165"/>
      <c r="P53" s="69"/>
      <c r="Q53" s="66"/>
      <c r="R53" s="167"/>
      <c r="S53" s="69">
        <v>15</v>
      </c>
      <c r="T53" s="67">
        <v>30</v>
      </c>
      <c r="U53" s="71">
        <v>4</v>
      </c>
      <c r="V53" s="170"/>
      <c r="W53" s="170"/>
      <c r="X53" s="170"/>
    </row>
    <row r="54" spans="1:26" s="151" customFormat="1" ht="15.75">
      <c r="A54" s="66">
        <v>27</v>
      </c>
      <c r="B54" s="70" t="s">
        <v>80</v>
      </c>
      <c r="C54" s="84" t="s">
        <v>71</v>
      </c>
      <c r="D54" s="67" t="s">
        <v>47</v>
      </c>
      <c r="E54" s="67" t="s">
        <v>54</v>
      </c>
      <c r="F54" s="45">
        <v>30</v>
      </c>
      <c r="G54" s="45">
        <v>15</v>
      </c>
      <c r="H54" s="68">
        <f t="shared" si="6"/>
        <v>75</v>
      </c>
      <c r="I54" s="68">
        <v>3</v>
      </c>
      <c r="J54" s="162"/>
      <c r="K54" s="163"/>
      <c r="L54" s="164"/>
      <c r="M54" s="162"/>
      <c r="N54" s="163"/>
      <c r="O54" s="165"/>
      <c r="P54" s="69">
        <v>15</v>
      </c>
      <c r="Q54" s="67">
        <v>15</v>
      </c>
      <c r="R54" s="71">
        <v>3</v>
      </c>
      <c r="S54" s="69"/>
      <c r="T54" s="67"/>
      <c r="U54" s="71"/>
      <c r="V54" s="150"/>
      <c r="W54" s="150"/>
      <c r="X54" s="150"/>
    </row>
    <row r="55" spans="1:26" s="151" customFormat="1" ht="15.75">
      <c r="A55" s="66">
        <v>28</v>
      </c>
      <c r="B55" s="70" t="s">
        <v>81</v>
      </c>
      <c r="C55" s="84" t="s">
        <v>71</v>
      </c>
      <c r="D55" s="67" t="s">
        <v>47</v>
      </c>
      <c r="E55" s="67" t="s">
        <v>70</v>
      </c>
      <c r="F55" s="45">
        <v>30</v>
      </c>
      <c r="G55" s="45">
        <v>30</v>
      </c>
      <c r="H55" s="68">
        <f t="shared" si="6"/>
        <v>100</v>
      </c>
      <c r="I55" s="68">
        <v>4</v>
      </c>
      <c r="J55" s="162"/>
      <c r="K55" s="163"/>
      <c r="L55" s="164"/>
      <c r="M55" s="162"/>
      <c r="N55" s="163"/>
      <c r="O55" s="165"/>
      <c r="P55" s="69"/>
      <c r="Q55" s="67"/>
      <c r="R55" s="71"/>
      <c r="S55" s="69"/>
      <c r="T55" s="67">
        <v>30</v>
      </c>
      <c r="U55" s="71">
        <v>4</v>
      </c>
      <c r="V55" s="150"/>
      <c r="W55" s="150"/>
      <c r="X55" s="150"/>
    </row>
    <row r="56" spans="1:26" s="151" customFormat="1" ht="15.75">
      <c r="A56" s="66">
        <v>29</v>
      </c>
      <c r="B56" s="70" t="s">
        <v>82</v>
      </c>
      <c r="C56" s="84" t="s">
        <v>71</v>
      </c>
      <c r="D56" s="67" t="s">
        <v>47</v>
      </c>
      <c r="E56" s="67" t="s">
        <v>48</v>
      </c>
      <c r="F56" s="45">
        <v>30</v>
      </c>
      <c r="G56" s="45">
        <v>0</v>
      </c>
      <c r="H56" s="68">
        <f t="shared" si="6"/>
        <v>100</v>
      </c>
      <c r="I56" s="68">
        <v>4</v>
      </c>
      <c r="J56" s="162"/>
      <c r="K56" s="163"/>
      <c r="L56" s="164"/>
      <c r="M56" s="162"/>
      <c r="N56" s="163"/>
      <c r="O56" s="165"/>
      <c r="P56" s="69"/>
      <c r="Q56" s="67"/>
      <c r="R56" s="71"/>
      <c r="S56" s="69">
        <v>30</v>
      </c>
      <c r="T56" s="67"/>
      <c r="U56" s="71">
        <v>4</v>
      </c>
      <c r="V56" s="150"/>
      <c r="W56" s="150"/>
      <c r="X56" s="150"/>
    </row>
    <row r="57" spans="1:26" s="151" customFormat="1" ht="15.75">
      <c r="A57" s="156" t="s">
        <v>148</v>
      </c>
      <c r="B57" s="157"/>
      <c r="C57" s="114"/>
      <c r="D57" s="158"/>
      <c r="E57" s="158"/>
      <c r="F57" s="158">
        <f>SUM(F58:F68)</f>
        <v>315</v>
      </c>
      <c r="G57" s="158">
        <f t="shared" ref="G57:U57" si="7">SUM(G58:G68)</f>
        <v>225</v>
      </c>
      <c r="H57" s="158">
        <f t="shared" si="7"/>
        <v>875</v>
      </c>
      <c r="I57" s="159">
        <f t="shared" si="7"/>
        <v>35</v>
      </c>
      <c r="J57" s="160">
        <f t="shared" si="7"/>
        <v>0</v>
      </c>
      <c r="K57" s="158">
        <f t="shared" si="7"/>
        <v>0</v>
      </c>
      <c r="L57" s="159">
        <f t="shared" si="7"/>
        <v>0</v>
      </c>
      <c r="M57" s="160">
        <f t="shared" si="7"/>
        <v>0</v>
      </c>
      <c r="N57" s="158">
        <f t="shared" si="7"/>
        <v>0</v>
      </c>
      <c r="O57" s="161">
        <f t="shared" si="7"/>
        <v>0</v>
      </c>
      <c r="P57" s="160">
        <f t="shared" si="7"/>
        <v>30</v>
      </c>
      <c r="Q57" s="158">
        <f t="shared" si="7"/>
        <v>135</v>
      </c>
      <c r="R57" s="161">
        <f t="shared" si="7"/>
        <v>15</v>
      </c>
      <c r="S57" s="160">
        <f t="shared" si="7"/>
        <v>60</v>
      </c>
      <c r="T57" s="158">
        <f t="shared" si="7"/>
        <v>90</v>
      </c>
      <c r="U57" s="161">
        <f t="shared" si="7"/>
        <v>20</v>
      </c>
      <c r="V57" s="150"/>
      <c r="W57" s="150"/>
      <c r="X57" s="150"/>
    </row>
    <row r="58" spans="1:26" s="151" customFormat="1" ht="15.75">
      <c r="A58" s="116">
        <v>20</v>
      </c>
      <c r="B58" s="140" t="s">
        <v>83</v>
      </c>
      <c r="C58" s="85" t="s">
        <v>71</v>
      </c>
      <c r="D58" s="118" t="s">
        <v>47</v>
      </c>
      <c r="E58" s="118" t="s">
        <v>48</v>
      </c>
      <c r="F58" s="133">
        <v>30</v>
      </c>
      <c r="G58" s="133">
        <v>0</v>
      </c>
      <c r="H58" s="134">
        <f>I58*25</f>
        <v>50</v>
      </c>
      <c r="I58" s="134">
        <v>2</v>
      </c>
      <c r="J58" s="120"/>
      <c r="K58" s="118"/>
      <c r="L58" s="119"/>
      <c r="M58" s="120"/>
      <c r="N58" s="118"/>
      <c r="O58" s="121"/>
      <c r="P58" s="120">
        <v>30</v>
      </c>
      <c r="Q58" s="118"/>
      <c r="R58" s="121">
        <v>2</v>
      </c>
      <c r="S58" s="172"/>
      <c r="T58" s="116"/>
      <c r="U58" s="173"/>
      <c r="V58" s="150"/>
      <c r="W58" s="150"/>
      <c r="X58" s="150"/>
    </row>
    <row r="59" spans="1:26" s="151" customFormat="1" ht="15.75">
      <c r="A59" s="116">
        <v>21</v>
      </c>
      <c r="B59" s="140" t="s">
        <v>84</v>
      </c>
      <c r="C59" s="85" t="s">
        <v>71</v>
      </c>
      <c r="D59" s="118" t="s">
        <v>47</v>
      </c>
      <c r="E59" s="118" t="s">
        <v>48</v>
      </c>
      <c r="F59" s="133">
        <v>30</v>
      </c>
      <c r="G59" s="133">
        <v>0</v>
      </c>
      <c r="H59" s="134">
        <f t="shared" ref="H59:H68" si="8">I59*25</f>
        <v>100</v>
      </c>
      <c r="I59" s="134">
        <v>4</v>
      </c>
      <c r="J59" s="120"/>
      <c r="K59" s="118"/>
      <c r="L59" s="119"/>
      <c r="M59" s="120"/>
      <c r="N59" s="118"/>
      <c r="O59" s="121"/>
      <c r="P59" s="120"/>
      <c r="Q59" s="118"/>
      <c r="R59" s="121"/>
      <c r="S59" s="174">
        <v>30</v>
      </c>
      <c r="T59" s="175"/>
      <c r="U59" s="176">
        <v>4</v>
      </c>
      <c r="V59" s="299"/>
      <c r="W59" s="300"/>
      <c r="X59" s="300"/>
      <c r="Y59" s="300"/>
      <c r="Z59" s="300"/>
    </row>
    <row r="60" spans="1:26" s="151" customFormat="1" ht="15.75">
      <c r="A60" s="116">
        <v>22</v>
      </c>
      <c r="B60" s="140" t="s">
        <v>85</v>
      </c>
      <c r="C60" s="85" t="s">
        <v>71</v>
      </c>
      <c r="D60" s="118" t="s">
        <v>47</v>
      </c>
      <c r="E60" s="118" t="s">
        <v>48</v>
      </c>
      <c r="F60" s="133">
        <v>30</v>
      </c>
      <c r="G60" s="133">
        <v>0</v>
      </c>
      <c r="H60" s="134">
        <f t="shared" si="8"/>
        <v>100</v>
      </c>
      <c r="I60" s="134">
        <v>4</v>
      </c>
      <c r="J60" s="120"/>
      <c r="K60" s="118"/>
      <c r="L60" s="119"/>
      <c r="M60" s="120"/>
      <c r="N60" s="118"/>
      <c r="O60" s="121"/>
      <c r="P60" s="120"/>
      <c r="Q60" s="118"/>
      <c r="R60" s="121"/>
      <c r="S60" s="120">
        <v>30</v>
      </c>
      <c r="T60" s="118"/>
      <c r="U60" s="121">
        <v>4</v>
      </c>
      <c r="V60" s="150"/>
      <c r="W60" s="150"/>
      <c r="X60" s="150"/>
    </row>
    <row r="61" spans="1:26" s="151" customFormat="1" ht="15.75">
      <c r="A61" s="116">
        <v>23</v>
      </c>
      <c r="B61" s="140" t="s">
        <v>86</v>
      </c>
      <c r="C61" s="85" t="s">
        <v>71</v>
      </c>
      <c r="D61" s="118" t="s">
        <v>47</v>
      </c>
      <c r="E61" s="118" t="s">
        <v>69</v>
      </c>
      <c r="F61" s="133">
        <v>30</v>
      </c>
      <c r="G61" s="133">
        <v>30</v>
      </c>
      <c r="H61" s="134">
        <f t="shared" si="8"/>
        <v>75</v>
      </c>
      <c r="I61" s="134">
        <v>3</v>
      </c>
      <c r="J61" s="120"/>
      <c r="K61" s="118"/>
      <c r="L61" s="119"/>
      <c r="M61" s="120"/>
      <c r="N61" s="118"/>
      <c r="O61" s="121"/>
      <c r="P61" s="120"/>
      <c r="Q61" s="118">
        <v>30</v>
      </c>
      <c r="R61" s="121">
        <v>3</v>
      </c>
      <c r="S61" s="120"/>
      <c r="T61" s="118"/>
      <c r="U61" s="121"/>
      <c r="V61" s="150"/>
      <c r="W61" s="150"/>
      <c r="X61" s="150"/>
    </row>
    <row r="62" spans="1:26" s="151" customFormat="1" ht="15.75">
      <c r="A62" s="116">
        <v>24</v>
      </c>
      <c r="B62" s="140" t="s">
        <v>87</v>
      </c>
      <c r="C62" s="85" t="s">
        <v>71</v>
      </c>
      <c r="D62" s="118" t="s">
        <v>47</v>
      </c>
      <c r="E62" s="118" t="s">
        <v>69</v>
      </c>
      <c r="F62" s="133">
        <v>30</v>
      </c>
      <c r="G62" s="133">
        <v>30</v>
      </c>
      <c r="H62" s="134">
        <f t="shared" si="8"/>
        <v>100</v>
      </c>
      <c r="I62" s="134">
        <v>4</v>
      </c>
      <c r="J62" s="120"/>
      <c r="K62" s="118"/>
      <c r="L62" s="119"/>
      <c r="M62" s="120"/>
      <c r="N62" s="118"/>
      <c r="O62" s="121"/>
      <c r="P62" s="120"/>
      <c r="Q62" s="175"/>
      <c r="R62" s="124"/>
      <c r="S62" s="120"/>
      <c r="T62" s="118">
        <v>30</v>
      </c>
      <c r="U62" s="121">
        <v>4</v>
      </c>
      <c r="V62" s="299"/>
      <c r="W62" s="300"/>
      <c r="X62" s="300"/>
      <c r="Y62" s="300"/>
      <c r="Z62" s="300"/>
    </row>
    <row r="63" spans="1:26" s="151" customFormat="1" ht="15.75">
      <c r="A63" s="116">
        <v>25</v>
      </c>
      <c r="B63" s="140" t="s">
        <v>88</v>
      </c>
      <c r="C63" s="85" t="s">
        <v>71</v>
      </c>
      <c r="D63" s="118" t="s">
        <v>47</v>
      </c>
      <c r="E63" s="118" t="s">
        <v>70</v>
      </c>
      <c r="F63" s="133">
        <v>30</v>
      </c>
      <c r="G63" s="133">
        <v>30</v>
      </c>
      <c r="H63" s="134">
        <f t="shared" si="8"/>
        <v>75</v>
      </c>
      <c r="I63" s="134">
        <v>3</v>
      </c>
      <c r="J63" s="120"/>
      <c r="K63" s="118"/>
      <c r="L63" s="119"/>
      <c r="M63" s="120"/>
      <c r="N63" s="116"/>
      <c r="O63" s="173"/>
      <c r="P63" s="120"/>
      <c r="Q63" s="118">
        <v>30</v>
      </c>
      <c r="R63" s="121">
        <v>3</v>
      </c>
      <c r="S63" s="120"/>
      <c r="T63" s="118"/>
      <c r="U63" s="121"/>
      <c r="V63" s="150"/>
      <c r="W63" s="150"/>
      <c r="X63" s="150"/>
    </row>
    <row r="64" spans="1:26" s="151" customFormat="1" ht="15.75">
      <c r="A64" s="116">
        <v>26</v>
      </c>
      <c r="B64" s="140" t="s">
        <v>89</v>
      </c>
      <c r="C64" s="85" t="s">
        <v>71</v>
      </c>
      <c r="D64" s="118" t="s">
        <v>47</v>
      </c>
      <c r="E64" s="118" t="s">
        <v>70</v>
      </c>
      <c r="F64" s="133">
        <v>15</v>
      </c>
      <c r="G64" s="133">
        <v>15</v>
      </c>
      <c r="H64" s="134">
        <f t="shared" si="8"/>
        <v>25</v>
      </c>
      <c r="I64" s="134">
        <v>1</v>
      </c>
      <c r="J64" s="120"/>
      <c r="K64" s="118"/>
      <c r="L64" s="119"/>
      <c r="M64" s="120"/>
      <c r="N64" s="118"/>
      <c r="O64" s="121"/>
      <c r="P64" s="120"/>
      <c r="Q64" s="118">
        <v>15</v>
      </c>
      <c r="R64" s="121">
        <v>1</v>
      </c>
      <c r="S64" s="120"/>
      <c r="T64" s="118"/>
      <c r="U64" s="121"/>
      <c r="V64" s="150"/>
      <c r="W64" s="150"/>
      <c r="X64" s="150"/>
    </row>
    <row r="65" spans="1:31" s="151" customFormat="1" ht="15.75">
      <c r="A65" s="116">
        <v>27</v>
      </c>
      <c r="B65" s="140" t="s">
        <v>145</v>
      </c>
      <c r="C65" s="86" t="s">
        <v>71</v>
      </c>
      <c r="D65" s="118" t="s">
        <v>47</v>
      </c>
      <c r="E65" s="118" t="s">
        <v>70</v>
      </c>
      <c r="F65" s="206">
        <v>30</v>
      </c>
      <c r="G65" s="207">
        <v>30</v>
      </c>
      <c r="H65" s="208">
        <f t="shared" si="8"/>
        <v>100</v>
      </c>
      <c r="I65" s="208">
        <v>4</v>
      </c>
      <c r="J65" s="120"/>
      <c r="K65" s="118"/>
      <c r="L65" s="119"/>
      <c r="M65" s="120"/>
      <c r="N65" s="118"/>
      <c r="O65" s="121"/>
      <c r="P65" s="120"/>
      <c r="Q65" s="118"/>
      <c r="R65" s="121"/>
      <c r="S65" s="120"/>
      <c r="T65" s="118">
        <v>30</v>
      </c>
      <c r="U65" s="121">
        <v>4</v>
      </c>
      <c r="V65" s="150"/>
      <c r="W65" s="150"/>
      <c r="X65" s="150"/>
    </row>
    <row r="66" spans="1:31" s="151" customFormat="1" ht="15.75">
      <c r="A66" s="116">
        <v>28</v>
      </c>
      <c r="B66" s="140" t="s">
        <v>90</v>
      </c>
      <c r="C66" s="85" t="s">
        <v>71</v>
      </c>
      <c r="D66" s="118" t="s">
        <v>47</v>
      </c>
      <c r="E66" s="118" t="s">
        <v>70</v>
      </c>
      <c r="F66" s="133">
        <v>30</v>
      </c>
      <c r="G66" s="133">
        <v>30</v>
      </c>
      <c r="H66" s="134">
        <f t="shared" si="8"/>
        <v>100</v>
      </c>
      <c r="I66" s="134">
        <v>4</v>
      </c>
      <c r="J66" s="120"/>
      <c r="K66" s="118"/>
      <c r="L66" s="119"/>
      <c r="M66" s="120"/>
      <c r="N66" s="118"/>
      <c r="O66" s="121"/>
      <c r="P66" s="120"/>
      <c r="Q66" s="118"/>
      <c r="R66" s="121"/>
      <c r="S66" s="120"/>
      <c r="T66" s="118">
        <v>30</v>
      </c>
      <c r="U66" s="121">
        <v>4</v>
      </c>
      <c r="V66" s="150"/>
      <c r="W66" s="150"/>
      <c r="X66" s="150"/>
    </row>
    <row r="67" spans="1:31" s="151" customFormat="1" ht="15.75">
      <c r="A67" s="116">
        <v>29</v>
      </c>
      <c r="B67" s="140" t="s">
        <v>91</v>
      </c>
      <c r="C67" s="86" t="s">
        <v>71</v>
      </c>
      <c r="D67" s="118" t="s">
        <v>47</v>
      </c>
      <c r="E67" s="118" t="s">
        <v>70</v>
      </c>
      <c r="F67" s="133">
        <v>30</v>
      </c>
      <c r="G67" s="133">
        <v>30</v>
      </c>
      <c r="H67" s="134">
        <f t="shared" si="8"/>
        <v>75</v>
      </c>
      <c r="I67" s="134">
        <v>3</v>
      </c>
      <c r="J67" s="120"/>
      <c r="K67" s="118"/>
      <c r="L67" s="119"/>
      <c r="M67" s="120"/>
      <c r="N67" s="118"/>
      <c r="O67" s="121"/>
      <c r="P67" s="120"/>
      <c r="Q67" s="118">
        <v>30</v>
      </c>
      <c r="R67" s="121">
        <v>3</v>
      </c>
      <c r="S67" s="120"/>
      <c r="T67" s="118"/>
      <c r="U67" s="121"/>
      <c r="V67" s="150"/>
      <c r="W67" s="150"/>
      <c r="X67" s="150"/>
    </row>
    <row r="68" spans="1:31" s="151" customFormat="1" ht="15.75">
      <c r="A68" s="116">
        <v>30</v>
      </c>
      <c r="B68" s="140" t="s">
        <v>92</v>
      </c>
      <c r="C68" s="85" t="s">
        <v>71</v>
      </c>
      <c r="D68" s="118" t="s">
        <v>47</v>
      </c>
      <c r="E68" s="118" t="s">
        <v>70</v>
      </c>
      <c r="F68" s="133">
        <v>30</v>
      </c>
      <c r="G68" s="133">
        <v>30</v>
      </c>
      <c r="H68" s="134">
        <f t="shared" si="8"/>
        <v>75</v>
      </c>
      <c r="I68" s="134">
        <v>3</v>
      </c>
      <c r="J68" s="120"/>
      <c r="K68" s="118"/>
      <c r="L68" s="119"/>
      <c r="M68" s="120"/>
      <c r="N68" s="118"/>
      <c r="O68" s="121"/>
      <c r="P68" s="120"/>
      <c r="Q68" s="118">
        <v>30</v>
      </c>
      <c r="R68" s="121">
        <v>3</v>
      </c>
      <c r="S68" s="120"/>
      <c r="T68" s="118"/>
      <c r="U68" s="121"/>
      <c r="V68" s="150"/>
      <c r="W68" s="150"/>
      <c r="X68" s="150"/>
    </row>
    <row r="69" spans="1:31" s="151" customFormat="1" ht="15.75">
      <c r="A69" s="156" t="s">
        <v>147</v>
      </c>
      <c r="B69" s="157"/>
      <c r="C69" s="114"/>
      <c r="D69" s="158"/>
      <c r="E69" s="158"/>
      <c r="F69" s="158">
        <f>SUM(F70:F82)</f>
        <v>340</v>
      </c>
      <c r="G69" s="158">
        <f t="shared" ref="G69:U69" si="9">SUM(G70:G82)</f>
        <v>290</v>
      </c>
      <c r="H69" s="158">
        <f t="shared" si="9"/>
        <v>875</v>
      </c>
      <c r="I69" s="159">
        <f t="shared" si="9"/>
        <v>35</v>
      </c>
      <c r="J69" s="160">
        <f t="shared" si="9"/>
        <v>0</v>
      </c>
      <c r="K69" s="158">
        <f t="shared" si="9"/>
        <v>0</v>
      </c>
      <c r="L69" s="159">
        <f t="shared" si="9"/>
        <v>0</v>
      </c>
      <c r="M69" s="160">
        <f t="shared" si="9"/>
        <v>0</v>
      </c>
      <c r="N69" s="158">
        <f t="shared" si="9"/>
        <v>0</v>
      </c>
      <c r="O69" s="161">
        <f t="shared" si="9"/>
        <v>0</v>
      </c>
      <c r="P69" s="160">
        <f t="shared" si="9"/>
        <v>50</v>
      </c>
      <c r="Q69" s="158">
        <f t="shared" si="9"/>
        <v>135</v>
      </c>
      <c r="R69" s="161">
        <f t="shared" si="9"/>
        <v>15</v>
      </c>
      <c r="S69" s="160">
        <f t="shared" si="9"/>
        <v>0</v>
      </c>
      <c r="T69" s="158">
        <f t="shared" si="9"/>
        <v>155</v>
      </c>
      <c r="U69" s="161">
        <f t="shared" si="9"/>
        <v>20</v>
      </c>
      <c r="V69" s="150"/>
      <c r="W69" s="150"/>
      <c r="X69" s="150"/>
    </row>
    <row r="70" spans="1:31" s="151" customFormat="1" ht="15.75">
      <c r="A70" s="66">
        <v>20</v>
      </c>
      <c r="B70" s="70" t="s">
        <v>93</v>
      </c>
      <c r="C70" s="85" t="s">
        <v>71</v>
      </c>
      <c r="D70" s="67" t="s">
        <v>47</v>
      </c>
      <c r="E70" s="67" t="s">
        <v>70</v>
      </c>
      <c r="F70" s="45">
        <v>30</v>
      </c>
      <c r="G70" s="45">
        <v>30</v>
      </c>
      <c r="H70" s="68">
        <f t="shared" ref="H70:H75" si="10">I70*25</f>
        <v>100</v>
      </c>
      <c r="I70" s="68">
        <v>4</v>
      </c>
      <c r="J70" s="69"/>
      <c r="K70" s="67"/>
      <c r="L70" s="73"/>
      <c r="M70" s="69"/>
      <c r="N70" s="67"/>
      <c r="O70" s="71"/>
      <c r="P70" s="69"/>
      <c r="Q70" s="67"/>
      <c r="R70" s="71"/>
      <c r="S70" s="69"/>
      <c r="T70" s="67">
        <v>30</v>
      </c>
      <c r="U70" s="71">
        <v>4</v>
      </c>
      <c r="V70" s="150"/>
      <c r="W70" s="150"/>
      <c r="X70" s="150"/>
    </row>
    <row r="71" spans="1:31" s="151" customFormat="1" ht="15.75">
      <c r="A71" s="66">
        <v>21</v>
      </c>
      <c r="B71" s="70" t="s">
        <v>94</v>
      </c>
      <c r="C71" s="85" t="s">
        <v>71</v>
      </c>
      <c r="D71" s="67" t="s">
        <v>47</v>
      </c>
      <c r="E71" s="67" t="s">
        <v>69</v>
      </c>
      <c r="F71" s="45">
        <v>20</v>
      </c>
      <c r="G71" s="45">
        <v>20</v>
      </c>
      <c r="H71" s="68">
        <f t="shared" si="10"/>
        <v>25</v>
      </c>
      <c r="I71" s="68">
        <v>1</v>
      </c>
      <c r="J71" s="69"/>
      <c r="K71" s="67"/>
      <c r="L71" s="73"/>
      <c r="M71" s="69"/>
      <c r="N71" s="67"/>
      <c r="O71" s="71"/>
      <c r="P71" s="69"/>
      <c r="Q71" s="67">
        <v>20</v>
      </c>
      <c r="R71" s="71">
        <v>1</v>
      </c>
      <c r="S71" s="69"/>
      <c r="T71" s="67"/>
      <c r="U71" s="71"/>
      <c r="V71" s="150"/>
      <c r="W71" s="150"/>
      <c r="X71" s="150"/>
    </row>
    <row r="72" spans="1:31" s="151" customFormat="1" ht="15.75">
      <c r="A72" s="66">
        <v>22</v>
      </c>
      <c r="B72" s="70" t="s">
        <v>95</v>
      </c>
      <c r="C72" s="85" t="s">
        <v>71</v>
      </c>
      <c r="D72" s="67" t="s">
        <v>47</v>
      </c>
      <c r="E72" s="67" t="s">
        <v>69</v>
      </c>
      <c r="F72" s="45">
        <v>25</v>
      </c>
      <c r="G72" s="45">
        <v>25</v>
      </c>
      <c r="H72" s="68">
        <f t="shared" si="10"/>
        <v>50</v>
      </c>
      <c r="I72" s="68">
        <v>2</v>
      </c>
      <c r="J72" s="69"/>
      <c r="K72" s="67"/>
      <c r="L72" s="73"/>
      <c r="M72" s="69"/>
      <c r="N72" s="67"/>
      <c r="O72" s="71"/>
      <c r="P72" s="69"/>
      <c r="Q72" s="67">
        <v>25</v>
      </c>
      <c r="R72" s="71">
        <v>2</v>
      </c>
      <c r="S72" s="69"/>
      <c r="T72" s="67"/>
      <c r="U72" s="71"/>
      <c r="V72" s="150"/>
      <c r="W72" s="150"/>
      <c r="X72" s="150"/>
    </row>
    <row r="73" spans="1:31" s="151" customFormat="1" ht="15.75">
      <c r="A73" s="66">
        <v>23</v>
      </c>
      <c r="B73" s="70" t="s">
        <v>96</v>
      </c>
      <c r="C73" s="85" t="s">
        <v>71</v>
      </c>
      <c r="D73" s="67" t="s">
        <v>47</v>
      </c>
      <c r="E73" s="67" t="s">
        <v>70</v>
      </c>
      <c r="F73" s="45">
        <v>30</v>
      </c>
      <c r="G73" s="45">
        <v>30</v>
      </c>
      <c r="H73" s="68">
        <f t="shared" si="10"/>
        <v>100</v>
      </c>
      <c r="I73" s="68">
        <v>4</v>
      </c>
      <c r="J73" s="69"/>
      <c r="K73" s="67"/>
      <c r="L73" s="73"/>
      <c r="M73" s="69"/>
      <c r="N73" s="67"/>
      <c r="O73" s="71"/>
      <c r="P73" s="69"/>
      <c r="Q73" s="67"/>
      <c r="R73" s="71"/>
      <c r="S73" s="69"/>
      <c r="T73" s="67">
        <v>30</v>
      </c>
      <c r="U73" s="71">
        <v>4</v>
      </c>
      <c r="V73" s="150"/>
      <c r="W73" s="150"/>
      <c r="X73" s="150"/>
    </row>
    <row r="74" spans="1:31" s="151" customFormat="1" ht="15.75">
      <c r="A74" s="66">
        <v>24</v>
      </c>
      <c r="B74" s="70" t="s">
        <v>97</v>
      </c>
      <c r="C74" s="85" t="s">
        <v>71</v>
      </c>
      <c r="D74" s="67" t="s">
        <v>47</v>
      </c>
      <c r="E74" s="67" t="s">
        <v>70</v>
      </c>
      <c r="F74" s="45">
        <v>20</v>
      </c>
      <c r="G74" s="45">
        <v>20</v>
      </c>
      <c r="H74" s="68">
        <f t="shared" si="10"/>
        <v>75</v>
      </c>
      <c r="I74" s="68">
        <v>3</v>
      </c>
      <c r="J74" s="69"/>
      <c r="K74" s="67"/>
      <c r="L74" s="73"/>
      <c r="M74" s="69"/>
      <c r="N74" s="67"/>
      <c r="O74" s="71"/>
      <c r="P74" s="69"/>
      <c r="Q74" s="66"/>
      <c r="R74" s="167"/>
      <c r="S74" s="69"/>
      <c r="T74" s="67">
        <v>20</v>
      </c>
      <c r="U74" s="71">
        <v>3</v>
      </c>
      <c r="V74" s="150"/>
      <c r="W74" s="150"/>
      <c r="X74" s="150"/>
    </row>
    <row r="75" spans="1:31" s="151" customFormat="1" ht="15.75">
      <c r="A75" s="66">
        <v>25</v>
      </c>
      <c r="B75" s="70" t="s">
        <v>98</v>
      </c>
      <c r="C75" s="85" t="s">
        <v>71</v>
      </c>
      <c r="D75" s="67" t="s">
        <v>47</v>
      </c>
      <c r="E75" s="67" t="s">
        <v>69</v>
      </c>
      <c r="F75" s="45">
        <v>30</v>
      </c>
      <c r="G75" s="45">
        <v>30</v>
      </c>
      <c r="H75" s="68">
        <f t="shared" si="10"/>
        <v>50</v>
      </c>
      <c r="I75" s="68">
        <v>2</v>
      </c>
      <c r="J75" s="69"/>
      <c r="K75" s="67"/>
      <c r="L75" s="73"/>
      <c r="M75" s="69"/>
      <c r="N75" s="67"/>
      <c r="O75" s="71"/>
      <c r="P75" s="69"/>
      <c r="Q75" s="67">
        <v>30</v>
      </c>
      <c r="R75" s="71">
        <v>2</v>
      </c>
      <c r="S75" s="69"/>
      <c r="T75" s="67"/>
      <c r="U75" s="71"/>
      <c r="V75" s="150"/>
      <c r="W75" s="150"/>
      <c r="X75" s="150"/>
    </row>
    <row r="76" spans="1:31" s="151" customFormat="1" ht="15.75">
      <c r="A76" s="66">
        <v>26</v>
      </c>
      <c r="B76" s="70" t="s">
        <v>77</v>
      </c>
      <c r="C76" s="85" t="s">
        <v>71</v>
      </c>
      <c r="D76" s="67" t="s">
        <v>47</v>
      </c>
      <c r="E76" s="67" t="s">
        <v>69</v>
      </c>
      <c r="F76" s="45">
        <v>30</v>
      </c>
      <c r="G76" s="45">
        <v>30</v>
      </c>
      <c r="H76" s="68">
        <f>25*I76</f>
        <v>75</v>
      </c>
      <c r="I76" s="68">
        <v>3</v>
      </c>
      <c r="J76" s="69"/>
      <c r="K76" s="67"/>
      <c r="L76" s="73"/>
      <c r="M76" s="69"/>
      <c r="N76" s="67"/>
      <c r="O76" s="71"/>
      <c r="P76" s="69"/>
      <c r="Q76" s="67">
        <v>30</v>
      </c>
      <c r="R76" s="71">
        <v>3</v>
      </c>
      <c r="S76" s="69"/>
      <c r="T76" s="67"/>
      <c r="U76" s="71"/>
      <c r="V76" s="177"/>
      <c r="W76" s="177"/>
      <c r="X76" s="177"/>
      <c r="Y76" s="178"/>
      <c r="Z76" s="178"/>
      <c r="AA76" s="178"/>
    </row>
    <row r="77" spans="1:31" s="151" customFormat="1" ht="15.75">
      <c r="A77" s="66">
        <v>27</v>
      </c>
      <c r="B77" s="70" t="s">
        <v>76</v>
      </c>
      <c r="C77" s="85" t="s">
        <v>71</v>
      </c>
      <c r="D77" s="67" t="s">
        <v>47</v>
      </c>
      <c r="E77" s="67" t="s">
        <v>69</v>
      </c>
      <c r="F77" s="45">
        <v>30</v>
      </c>
      <c r="G77" s="45">
        <v>30</v>
      </c>
      <c r="H77" s="68">
        <f t="shared" ref="H77:H82" si="11">25*I77</f>
        <v>75</v>
      </c>
      <c r="I77" s="68">
        <v>3</v>
      </c>
      <c r="J77" s="69"/>
      <c r="K77" s="67"/>
      <c r="L77" s="73"/>
      <c r="M77" s="69"/>
      <c r="N77" s="67"/>
      <c r="O77" s="71"/>
      <c r="P77" s="69"/>
      <c r="Q77" s="66"/>
      <c r="R77" s="167"/>
      <c r="S77" s="69"/>
      <c r="T77" s="67">
        <v>30</v>
      </c>
      <c r="U77" s="71">
        <v>3</v>
      </c>
      <c r="V77" s="177"/>
      <c r="W77" s="177"/>
      <c r="X77" s="177"/>
      <c r="Y77" s="178"/>
      <c r="Z77" s="178"/>
      <c r="AA77" s="178"/>
      <c r="AB77" s="179"/>
      <c r="AC77" s="179"/>
      <c r="AD77" s="179"/>
      <c r="AE77" s="179"/>
    </row>
    <row r="78" spans="1:31" s="151" customFormat="1" ht="15.75">
      <c r="A78" s="66">
        <v>28</v>
      </c>
      <c r="B78" s="70" t="s">
        <v>99</v>
      </c>
      <c r="C78" s="85" t="s">
        <v>71</v>
      </c>
      <c r="D78" s="67" t="s">
        <v>47</v>
      </c>
      <c r="E78" s="67" t="s">
        <v>70</v>
      </c>
      <c r="F78" s="45">
        <v>15</v>
      </c>
      <c r="G78" s="45">
        <v>15</v>
      </c>
      <c r="H78" s="68">
        <f t="shared" si="11"/>
        <v>50</v>
      </c>
      <c r="I78" s="68">
        <v>2</v>
      </c>
      <c r="J78" s="69"/>
      <c r="K78" s="67"/>
      <c r="L78" s="73"/>
      <c r="M78" s="69"/>
      <c r="N78" s="67"/>
      <c r="O78" s="71"/>
      <c r="P78" s="69"/>
      <c r="Q78" s="67"/>
      <c r="R78" s="71"/>
      <c r="S78" s="69"/>
      <c r="T78" s="67">
        <v>15</v>
      </c>
      <c r="U78" s="71">
        <v>2</v>
      </c>
      <c r="V78" s="177"/>
      <c r="W78" s="177"/>
      <c r="X78" s="177"/>
      <c r="Y78" s="178"/>
      <c r="Z78" s="178"/>
      <c r="AA78" s="178"/>
    </row>
    <row r="79" spans="1:31" s="151" customFormat="1" ht="15.75">
      <c r="A79" s="66">
        <v>29</v>
      </c>
      <c r="B79" s="70" t="s">
        <v>100</v>
      </c>
      <c r="C79" s="85" t="s">
        <v>71</v>
      </c>
      <c r="D79" s="67" t="s">
        <v>47</v>
      </c>
      <c r="E79" s="67" t="s">
        <v>48</v>
      </c>
      <c r="F79" s="45">
        <v>20</v>
      </c>
      <c r="G79" s="45">
        <v>0</v>
      </c>
      <c r="H79" s="68">
        <f t="shared" si="11"/>
        <v>50</v>
      </c>
      <c r="I79" s="68">
        <v>2</v>
      </c>
      <c r="J79" s="69"/>
      <c r="K79" s="67"/>
      <c r="L79" s="73"/>
      <c r="M79" s="69"/>
      <c r="N79" s="67"/>
      <c r="O79" s="71"/>
      <c r="P79" s="69">
        <v>20</v>
      </c>
      <c r="Q79" s="67"/>
      <c r="R79" s="71">
        <v>2</v>
      </c>
      <c r="S79" s="69"/>
      <c r="T79" s="67"/>
      <c r="U79" s="71"/>
      <c r="V79" s="177"/>
      <c r="W79" s="177"/>
      <c r="X79" s="177"/>
      <c r="Y79" s="178"/>
      <c r="Z79" s="178"/>
      <c r="AA79" s="178"/>
    </row>
    <row r="80" spans="1:31" s="151" customFormat="1" ht="15.75">
      <c r="A80" s="66">
        <v>30</v>
      </c>
      <c r="B80" s="70" t="s">
        <v>101</v>
      </c>
      <c r="C80" s="85" t="s">
        <v>71</v>
      </c>
      <c r="D80" s="67" t="s">
        <v>47</v>
      </c>
      <c r="E80" s="67" t="s">
        <v>70</v>
      </c>
      <c r="F80" s="45">
        <v>30</v>
      </c>
      <c r="G80" s="45">
        <v>30</v>
      </c>
      <c r="H80" s="68">
        <f t="shared" si="11"/>
        <v>75</v>
      </c>
      <c r="I80" s="68">
        <v>3</v>
      </c>
      <c r="J80" s="69"/>
      <c r="K80" s="67"/>
      <c r="L80" s="73"/>
      <c r="M80" s="69"/>
      <c r="N80" s="67"/>
      <c r="O80" s="71"/>
      <c r="P80" s="69"/>
      <c r="Q80" s="67">
        <v>30</v>
      </c>
      <c r="R80" s="71">
        <v>3</v>
      </c>
      <c r="S80" s="69"/>
      <c r="T80" s="67"/>
      <c r="U80" s="71"/>
      <c r="V80" s="177"/>
      <c r="W80" s="177"/>
      <c r="X80" s="177"/>
      <c r="Y80" s="178"/>
      <c r="Z80" s="178"/>
      <c r="AA80" s="178"/>
    </row>
    <row r="81" spans="1:92" s="151" customFormat="1" ht="15.75">
      <c r="A81" s="66">
        <v>31</v>
      </c>
      <c r="B81" s="70" t="s">
        <v>102</v>
      </c>
      <c r="C81" s="85" t="s">
        <v>71</v>
      </c>
      <c r="D81" s="67" t="s">
        <v>47</v>
      </c>
      <c r="E81" s="67" t="s">
        <v>70</v>
      </c>
      <c r="F81" s="45">
        <v>30</v>
      </c>
      <c r="G81" s="45">
        <v>30</v>
      </c>
      <c r="H81" s="68">
        <f t="shared" si="11"/>
        <v>100</v>
      </c>
      <c r="I81" s="68">
        <v>4</v>
      </c>
      <c r="J81" s="69"/>
      <c r="K81" s="67"/>
      <c r="L81" s="73"/>
      <c r="M81" s="69"/>
      <c r="N81" s="67"/>
      <c r="O81" s="71"/>
      <c r="P81" s="69"/>
      <c r="Q81" s="67"/>
      <c r="R81" s="71"/>
      <c r="S81" s="69"/>
      <c r="T81" s="67">
        <v>30</v>
      </c>
      <c r="U81" s="71">
        <v>4</v>
      </c>
      <c r="V81" s="177"/>
      <c r="W81" s="177"/>
      <c r="X81" s="177"/>
      <c r="Y81" s="178"/>
      <c r="Z81" s="178"/>
      <c r="AA81" s="178"/>
    </row>
    <row r="82" spans="1:92" s="151" customFormat="1" ht="14.25" customHeight="1">
      <c r="A82" s="66">
        <v>32</v>
      </c>
      <c r="B82" s="70" t="s">
        <v>103</v>
      </c>
      <c r="C82" s="85" t="s">
        <v>71</v>
      </c>
      <c r="D82" s="67" t="s">
        <v>47</v>
      </c>
      <c r="E82" s="67" t="s">
        <v>48</v>
      </c>
      <c r="F82" s="45">
        <v>30</v>
      </c>
      <c r="G82" s="45">
        <v>0</v>
      </c>
      <c r="H82" s="68">
        <f t="shared" si="11"/>
        <v>50</v>
      </c>
      <c r="I82" s="68">
        <v>2</v>
      </c>
      <c r="J82" s="69"/>
      <c r="K82" s="67"/>
      <c r="L82" s="73"/>
      <c r="M82" s="69"/>
      <c r="N82" s="67"/>
      <c r="O82" s="71"/>
      <c r="P82" s="69">
        <v>30</v>
      </c>
      <c r="Q82" s="67"/>
      <c r="R82" s="71">
        <v>2</v>
      </c>
      <c r="S82" s="69"/>
      <c r="T82" s="67"/>
      <c r="U82" s="71"/>
      <c r="V82" s="177"/>
      <c r="W82" s="177"/>
      <c r="X82" s="177"/>
      <c r="Y82" s="178"/>
      <c r="Z82" s="178"/>
      <c r="AA82" s="178"/>
    </row>
    <row r="83" spans="1:92" s="115" customFormat="1" ht="18.75" customHeight="1">
      <c r="A83" s="180" t="s">
        <v>149</v>
      </c>
      <c r="B83" s="181"/>
      <c r="C83" s="182"/>
      <c r="D83" s="182"/>
      <c r="E83" s="182"/>
      <c r="F83" s="182">
        <f t="shared" ref="F83:U83" si="12">SUM(F84:F101)</f>
        <v>415</v>
      </c>
      <c r="G83" s="182">
        <f t="shared" si="12"/>
        <v>375</v>
      </c>
      <c r="H83" s="182">
        <f t="shared" si="12"/>
        <v>875</v>
      </c>
      <c r="I83" s="182">
        <f t="shared" si="12"/>
        <v>35</v>
      </c>
      <c r="J83" s="182">
        <f t="shared" si="12"/>
        <v>0</v>
      </c>
      <c r="K83" s="182">
        <f t="shared" si="12"/>
        <v>0</v>
      </c>
      <c r="L83" s="182">
        <f t="shared" si="12"/>
        <v>0</v>
      </c>
      <c r="M83" s="182">
        <f t="shared" si="12"/>
        <v>0</v>
      </c>
      <c r="N83" s="182">
        <f t="shared" si="12"/>
        <v>0</v>
      </c>
      <c r="O83" s="182">
        <f t="shared" si="12"/>
        <v>0</v>
      </c>
      <c r="P83" s="182">
        <f t="shared" si="12"/>
        <v>25</v>
      </c>
      <c r="Q83" s="182">
        <f t="shared" si="12"/>
        <v>150</v>
      </c>
      <c r="R83" s="182">
        <f t="shared" si="12"/>
        <v>15</v>
      </c>
      <c r="S83" s="182">
        <f t="shared" si="12"/>
        <v>15</v>
      </c>
      <c r="T83" s="182">
        <f t="shared" si="12"/>
        <v>225</v>
      </c>
      <c r="U83" s="182">
        <f t="shared" si="12"/>
        <v>20</v>
      </c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</row>
    <row r="84" spans="1:92" s="124" customFormat="1" ht="32.25" customHeight="1">
      <c r="A84" s="116">
        <v>31</v>
      </c>
      <c r="B84" s="125" t="s">
        <v>134</v>
      </c>
      <c r="C84" s="143" t="s">
        <v>71</v>
      </c>
      <c r="D84" s="143" t="s">
        <v>47</v>
      </c>
      <c r="E84" s="144" t="s">
        <v>54</v>
      </c>
      <c r="F84" s="216">
        <v>40</v>
      </c>
      <c r="G84" s="216">
        <v>30</v>
      </c>
      <c r="H84" s="216">
        <v>75</v>
      </c>
      <c r="I84" s="216">
        <v>3</v>
      </c>
      <c r="J84" s="214"/>
      <c r="K84" s="143"/>
      <c r="L84" s="146"/>
      <c r="M84" s="145"/>
      <c r="N84" s="143"/>
      <c r="O84" s="147"/>
      <c r="P84" s="145">
        <v>10</v>
      </c>
      <c r="Q84" s="143">
        <v>30</v>
      </c>
      <c r="R84" s="147">
        <v>3</v>
      </c>
      <c r="S84" s="145"/>
      <c r="T84" s="143"/>
      <c r="U84" s="147"/>
      <c r="V84" s="122"/>
      <c r="W84" s="122"/>
      <c r="X84" s="122"/>
      <c r="Y84" s="123"/>
      <c r="Z84" s="123"/>
      <c r="AA84" s="123"/>
    </row>
    <row r="85" spans="1:92" s="124" customFormat="1" ht="14.25" customHeight="1">
      <c r="A85" s="116">
        <v>32</v>
      </c>
      <c r="B85" s="117" t="s">
        <v>120</v>
      </c>
      <c r="C85" s="118" t="s">
        <v>71</v>
      </c>
      <c r="D85" s="118" t="s">
        <v>47</v>
      </c>
      <c r="E85" s="87" t="s">
        <v>69</v>
      </c>
      <c r="F85" s="216">
        <v>15</v>
      </c>
      <c r="G85" s="216">
        <v>15</v>
      </c>
      <c r="H85" s="216">
        <v>25</v>
      </c>
      <c r="I85" s="216">
        <v>1</v>
      </c>
      <c r="J85" s="215"/>
      <c r="K85" s="118"/>
      <c r="L85" s="119"/>
      <c r="M85" s="120"/>
      <c r="N85" s="118"/>
      <c r="O85" s="121"/>
      <c r="P85" s="120"/>
      <c r="Q85" s="118">
        <v>15</v>
      </c>
      <c r="R85" s="121">
        <v>1</v>
      </c>
      <c r="S85" s="120"/>
      <c r="T85" s="118"/>
      <c r="U85" s="121"/>
      <c r="V85" s="122"/>
      <c r="W85" s="122"/>
      <c r="X85" s="122"/>
      <c r="Y85" s="123"/>
      <c r="Z85" s="123"/>
      <c r="AA85" s="123"/>
    </row>
    <row r="86" spans="1:92" s="124" customFormat="1" ht="14.25" customHeight="1">
      <c r="A86" s="116">
        <v>34</v>
      </c>
      <c r="B86" s="117" t="s">
        <v>129</v>
      </c>
      <c r="C86" s="118" t="s">
        <v>71</v>
      </c>
      <c r="D86" s="118" t="s">
        <v>47</v>
      </c>
      <c r="E86" s="87" t="s">
        <v>69</v>
      </c>
      <c r="F86" s="216">
        <v>30</v>
      </c>
      <c r="G86" s="216">
        <v>30</v>
      </c>
      <c r="H86" s="216">
        <v>75</v>
      </c>
      <c r="I86" s="216">
        <v>3</v>
      </c>
      <c r="J86" s="215"/>
      <c r="K86" s="118"/>
      <c r="L86" s="119"/>
      <c r="M86" s="120"/>
      <c r="N86" s="118"/>
      <c r="O86" s="121"/>
      <c r="P86" s="120"/>
      <c r="Q86" s="118">
        <v>30</v>
      </c>
      <c r="R86" s="121">
        <v>3</v>
      </c>
      <c r="S86" s="120"/>
      <c r="T86" s="118"/>
      <c r="U86" s="121"/>
      <c r="V86" s="122"/>
      <c r="W86" s="122"/>
      <c r="X86" s="122"/>
      <c r="Y86" s="123"/>
      <c r="Z86" s="123"/>
      <c r="AA86" s="123"/>
    </row>
    <row r="87" spans="1:92" s="124" customFormat="1" ht="14.25" customHeight="1">
      <c r="A87" s="116">
        <v>35</v>
      </c>
      <c r="B87" s="117" t="s">
        <v>130</v>
      </c>
      <c r="C87" s="118" t="s">
        <v>71</v>
      </c>
      <c r="D87" s="118" t="s">
        <v>47</v>
      </c>
      <c r="E87" s="87" t="s">
        <v>69</v>
      </c>
      <c r="F87" s="216">
        <v>20</v>
      </c>
      <c r="G87" s="216">
        <v>20</v>
      </c>
      <c r="H87" s="216">
        <v>50</v>
      </c>
      <c r="I87" s="216">
        <v>2</v>
      </c>
      <c r="J87" s="215"/>
      <c r="K87" s="118"/>
      <c r="L87" s="119"/>
      <c r="M87" s="120"/>
      <c r="N87" s="118"/>
      <c r="O87" s="121"/>
      <c r="P87" s="120"/>
      <c r="Q87" s="118">
        <v>20</v>
      </c>
      <c r="R87" s="121">
        <v>2</v>
      </c>
      <c r="S87" s="120"/>
      <c r="T87" s="118"/>
      <c r="U87" s="121"/>
      <c r="V87" s="122"/>
      <c r="W87" s="122"/>
      <c r="X87" s="122"/>
      <c r="Y87" s="123"/>
      <c r="Z87" s="123"/>
      <c r="AA87" s="123"/>
    </row>
    <row r="88" spans="1:92" s="124" customFormat="1" ht="14.25" customHeight="1">
      <c r="A88" s="116">
        <v>37</v>
      </c>
      <c r="B88" s="117" t="s">
        <v>126</v>
      </c>
      <c r="C88" s="118" t="s">
        <v>71</v>
      </c>
      <c r="D88" s="118" t="s">
        <v>47</v>
      </c>
      <c r="E88" s="87" t="s">
        <v>54</v>
      </c>
      <c r="F88" s="216">
        <v>30</v>
      </c>
      <c r="G88" s="216">
        <v>15</v>
      </c>
      <c r="H88" s="216">
        <v>50</v>
      </c>
      <c r="I88" s="216">
        <v>2</v>
      </c>
      <c r="J88" s="215"/>
      <c r="K88" s="118"/>
      <c r="L88" s="119"/>
      <c r="M88" s="120"/>
      <c r="N88" s="118"/>
      <c r="O88" s="121"/>
      <c r="P88" s="120">
        <v>15</v>
      </c>
      <c r="Q88" s="118">
        <v>15</v>
      </c>
      <c r="R88" s="121">
        <v>2</v>
      </c>
      <c r="S88" s="120"/>
      <c r="T88" s="118"/>
      <c r="U88" s="121"/>
      <c r="V88" s="122"/>
      <c r="W88" s="122"/>
      <c r="X88" s="122"/>
      <c r="Y88" s="123"/>
      <c r="Z88" s="123"/>
      <c r="AA88" s="123"/>
    </row>
    <row r="89" spans="1:92" s="124" customFormat="1" ht="14.25" customHeight="1">
      <c r="A89" s="116">
        <v>38</v>
      </c>
      <c r="B89" s="117" t="s">
        <v>123</v>
      </c>
      <c r="C89" s="118" t="s">
        <v>71</v>
      </c>
      <c r="D89" s="118" t="s">
        <v>47</v>
      </c>
      <c r="E89" s="87" t="s">
        <v>70</v>
      </c>
      <c r="F89" s="216">
        <v>20</v>
      </c>
      <c r="G89" s="216">
        <v>20</v>
      </c>
      <c r="H89" s="216">
        <v>50</v>
      </c>
      <c r="I89" s="216">
        <v>2</v>
      </c>
      <c r="J89" s="215"/>
      <c r="K89" s="118"/>
      <c r="L89" s="119"/>
      <c r="M89" s="120"/>
      <c r="N89" s="118"/>
      <c r="O89" s="121"/>
      <c r="P89" s="120"/>
      <c r="Q89" s="118">
        <v>20</v>
      </c>
      <c r="R89" s="121">
        <v>2</v>
      </c>
      <c r="S89" s="120"/>
      <c r="T89" s="118"/>
      <c r="U89" s="121"/>
      <c r="V89" s="122"/>
      <c r="W89" s="122"/>
      <c r="X89" s="122"/>
      <c r="Y89" s="123"/>
      <c r="Z89" s="123"/>
      <c r="AA89" s="123"/>
    </row>
    <row r="90" spans="1:92" s="124" customFormat="1" ht="14.25" customHeight="1">
      <c r="A90" s="116">
        <v>41</v>
      </c>
      <c r="B90" s="117" t="s">
        <v>133</v>
      </c>
      <c r="C90" s="118" t="s">
        <v>71</v>
      </c>
      <c r="D90" s="118" t="s">
        <v>47</v>
      </c>
      <c r="E90" s="87" t="s">
        <v>69</v>
      </c>
      <c r="F90" s="216">
        <v>20</v>
      </c>
      <c r="G90" s="216">
        <v>20</v>
      </c>
      <c r="H90" s="216">
        <v>50</v>
      </c>
      <c r="I90" s="216">
        <v>2</v>
      </c>
      <c r="J90" s="215"/>
      <c r="K90" s="118"/>
      <c r="L90" s="119"/>
      <c r="M90" s="120"/>
      <c r="N90" s="118"/>
      <c r="O90" s="121"/>
      <c r="P90" s="120"/>
      <c r="Q90" s="118">
        <v>20</v>
      </c>
      <c r="R90" s="121">
        <v>2</v>
      </c>
      <c r="S90" s="120"/>
      <c r="T90" s="118"/>
      <c r="U90" s="121"/>
      <c r="V90" s="122"/>
      <c r="W90" s="122"/>
      <c r="X90" s="122"/>
      <c r="Y90" s="123"/>
      <c r="Z90" s="123"/>
      <c r="AA90" s="123"/>
    </row>
    <row r="91" spans="1:92" s="124" customFormat="1" ht="14.25" customHeight="1">
      <c r="A91" s="116">
        <v>42</v>
      </c>
      <c r="B91" s="117" t="s">
        <v>135</v>
      </c>
      <c r="C91" s="118" t="s">
        <v>71</v>
      </c>
      <c r="D91" s="118" t="s">
        <v>47</v>
      </c>
      <c r="E91" s="87" t="s">
        <v>70</v>
      </c>
      <c r="F91" s="216">
        <v>30</v>
      </c>
      <c r="G91" s="216">
        <v>30</v>
      </c>
      <c r="H91" s="216">
        <v>75</v>
      </c>
      <c r="I91" s="216">
        <v>3</v>
      </c>
      <c r="J91" s="215"/>
      <c r="K91" s="118"/>
      <c r="L91" s="119"/>
      <c r="M91" s="120"/>
      <c r="N91" s="118"/>
      <c r="O91" s="121"/>
      <c r="P91" s="120"/>
      <c r="Q91" s="118"/>
      <c r="R91" s="121"/>
      <c r="S91" s="120"/>
      <c r="T91" s="118">
        <v>30</v>
      </c>
      <c r="U91" s="121">
        <v>3</v>
      </c>
      <c r="V91" s="122"/>
      <c r="W91" s="122"/>
      <c r="X91" s="122"/>
      <c r="Y91" s="123"/>
      <c r="Z91" s="123"/>
      <c r="AA91" s="123"/>
    </row>
    <row r="92" spans="1:92" s="124" customFormat="1" ht="14.25" customHeight="1">
      <c r="A92" s="116">
        <v>43</v>
      </c>
      <c r="B92" s="117" t="s">
        <v>136</v>
      </c>
      <c r="C92" s="118" t="s">
        <v>71</v>
      </c>
      <c r="D92" s="118" t="s">
        <v>47</v>
      </c>
      <c r="E92" s="87" t="s">
        <v>70</v>
      </c>
      <c r="F92" s="216">
        <v>20</v>
      </c>
      <c r="G92" s="216">
        <v>20</v>
      </c>
      <c r="H92" s="216">
        <v>25</v>
      </c>
      <c r="I92" s="216">
        <v>1</v>
      </c>
      <c r="J92" s="215"/>
      <c r="K92" s="118"/>
      <c r="L92" s="119"/>
      <c r="M92" s="120"/>
      <c r="N92" s="118"/>
      <c r="O92" s="121"/>
      <c r="P92" s="120"/>
      <c r="Q92" s="118"/>
      <c r="R92" s="121"/>
      <c r="S92" s="120"/>
      <c r="T92" s="118">
        <v>20</v>
      </c>
      <c r="U92" s="121">
        <v>1</v>
      </c>
      <c r="V92" s="122"/>
      <c r="W92" s="122"/>
      <c r="X92" s="122"/>
      <c r="Y92" s="123"/>
      <c r="Z92" s="123"/>
      <c r="AA92" s="123"/>
    </row>
    <row r="93" spans="1:92" s="124" customFormat="1" ht="14.25" customHeight="1">
      <c r="A93" s="116">
        <v>44</v>
      </c>
      <c r="B93" s="117" t="s">
        <v>124</v>
      </c>
      <c r="C93" s="118" t="s">
        <v>71</v>
      </c>
      <c r="D93" s="118" t="s">
        <v>47</v>
      </c>
      <c r="E93" s="87" t="s">
        <v>69</v>
      </c>
      <c r="F93" s="216">
        <v>20</v>
      </c>
      <c r="G93" s="216">
        <v>20</v>
      </c>
      <c r="H93" s="216">
        <v>50</v>
      </c>
      <c r="I93" s="216">
        <v>2</v>
      </c>
      <c r="J93" s="215"/>
      <c r="K93" s="118"/>
      <c r="L93" s="119"/>
      <c r="M93" s="120"/>
      <c r="N93" s="118"/>
      <c r="O93" s="121"/>
      <c r="P93" s="120"/>
      <c r="Q93" s="118"/>
      <c r="R93" s="121"/>
      <c r="S93" s="120"/>
      <c r="T93" s="118">
        <v>20</v>
      </c>
      <c r="U93" s="121">
        <v>2</v>
      </c>
      <c r="V93" s="122"/>
      <c r="W93" s="122"/>
      <c r="X93" s="122"/>
      <c r="Y93" s="123"/>
      <c r="Z93" s="123"/>
      <c r="AA93" s="123"/>
    </row>
    <row r="94" spans="1:92" s="124" customFormat="1" ht="14.25" customHeight="1">
      <c r="A94" s="116">
        <v>45</v>
      </c>
      <c r="B94" s="148" t="s">
        <v>125</v>
      </c>
      <c r="C94" s="118" t="s">
        <v>71</v>
      </c>
      <c r="D94" s="118" t="s">
        <v>47</v>
      </c>
      <c r="E94" s="87" t="s">
        <v>70</v>
      </c>
      <c r="F94" s="216">
        <v>20</v>
      </c>
      <c r="G94" s="216">
        <v>20</v>
      </c>
      <c r="H94" s="216">
        <v>25</v>
      </c>
      <c r="I94" s="216">
        <v>1</v>
      </c>
      <c r="J94" s="215"/>
      <c r="K94" s="118"/>
      <c r="L94" s="119"/>
      <c r="M94" s="120"/>
      <c r="N94" s="118"/>
      <c r="O94" s="121"/>
      <c r="P94" s="120"/>
      <c r="Q94" s="118"/>
      <c r="R94" s="121"/>
      <c r="S94" s="120"/>
      <c r="T94" s="118">
        <v>20</v>
      </c>
      <c r="U94" s="121">
        <v>1</v>
      </c>
      <c r="V94" s="122"/>
      <c r="W94" s="122"/>
      <c r="X94" s="122"/>
      <c r="Y94" s="123"/>
      <c r="Z94" s="123"/>
      <c r="AA94" s="123"/>
    </row>
    <row r="95" spans="1:92" s="124" customFormat="1" ht="14.25" customHeight="1">
      <c r="A95" s="116">
        <v>46</v>
      </c>
      <c r="B95" s="117" t="s">
        <v>127</v>
      </c>
      <c r="C95" s="118" t="s">
        <v>71</v>
      </c>
      <c r="D95" s="118" t="s">
        <v>47</v>
      </c>
      <c r="E95" s="87" t="s">
        <v>70</v>
      </c>
      <c r="F95" s="216">
        <v>20</v>
      </c>
      <c r="G95" s="216">
        <v>20</v>
      </c>
      <c r="H95" s="216">
        <v>50</v>
      </c>
      <c r="I95" s="216">
        <v>2</v>
      </c>
      <c r="J95" s="215"/>
      <c r="K95" s="118"/>
      <c r="L95" s="119"/>
      <c r="M95" s="120"/>
      <c r="N95" s="118"/>
      <c r="O95" s="121"/>
      <c r="P95" s="120"/>
      <c r="Q95" s="118"/>
      <c r="R95" s="121"/>
      <c r="S95" s="120"/>
      <c r="T95" s="118">
        <v>20</v>
      </c>
      <c r="U95" s="121">
        <v>2</v>
      </c>
      <c r="V95" s="122"/>
      <c r="W95" s="122"/>
      <c r="X95" s="122"/>
      <c r="Y95" s="123"/>
      <c r="Z95" s="123"/>
      <c r="AA95" s="123"/>
    </row>
    <row r="96" spans="1:92" s="124" customFormat="1" ht="14.25" customHeight="1">
      <c r="A96" s="116">
        <v>47</v>
      </c>
      <c r="B96" s="117" t="s">
        <v>128</v>
      </c>
      <c r="C96" s="118" t="s">
        <v>71</v>
      </c>
      <c r="D96" s="118" t="s">
        <v>47</v>
      </c>
      <c r="E96" s="87" t="s">
        <v>69</v>
      </c>
      <c r="F96" s="216">
        <v>15</v>
      </c>
      <c r="G96" s="216">
        <v>15</v>
      </c>
      <c r="H96" s="216">
        <v>25</v>
      </c>
      <c r="I96" s="216">
        <v>1</v>
      </c>
      <c r="J96" s="215"/>
      <c r="K96" s="118"/>
      <c r="L96" s="119"/>
      <c r="M96" s="120"/>
      <c r="N96" s="118"/>
      <c r="O96" s="121"/>
      <c r="P96" s="120"/>
      <c r="Q96" s="118"/>
      <c r="R96" s="121"/>
      <c r="S96" s="120"/>
      <c r="T96" s="118">
        <v>15</v>
      </c>
      <c r="U96" s="121">
        <v>1</v>
      </c>
      <c r="V96" s="122"/>
      <c r="W96" s="122"/>
      <c r="X96" s="122"/>
      <c r="Y96" s="123"/>
      <c r="Z96" s="123"/>
      <c r="AA96" s="123"/>
    </row>
    <row r="97" spans="1:27" s="124" customFormat="1" ht="14.25" customHeight="1">
      <c r="A97" s="116">
        <v>48</v>
      </c>
      <c r="B97" s="117" t="s">
        <v>132</v>
      </c>
      <c r="C97" s="118" t="s">
        <v>71</v>
      </c>
      <c r="D97" s="118" t="s">
        <v>47</v>
      </c>
      <c r="E97" s="87" t="s">
        <v>69</v>
      </c>
      <c r="F97" s="216">
        <v>15</v>
      </c>
      <c r="G97" s="216">
        <v>15</v>
      </c>
      <c r="H97" s="216">
        <v>25</v>
      </c>
      <c r="I97" s="216">
        <v>1</v>
      </c>
      <c r="J97" s="215"/>
      <c r="K97" s="118"/>
      <c r="L97" s="119"/>
      <c r="M97" s="120"/>
      <c r="N97" s="118"/>
      <c r="O97" s="121"/>
      <c r="P97" s="120"/>
      <c r="Q97" s="118"/>
      <c r="R97" s="121"/>
      <c r="S97" s="120"/>
      <c r="T97" s="118">
        <v>15</v>
      </c>
      <c r="U97" s="121">
        <v>1</v>
      </c>
      <c r="V97" s="122"/>
      <c r="W97" s="122"/>
      <c r="X97" s="122"/>
      <c r="Y97" s="123"/>
      <c r="Z97" s="123"/>
      <c r="AA97" s="123"/>
    </row>
    <row r="98" spans="1:27" s="124" customFormat="1" ht="14.25" customHeight="1">
      <c r="A98" s="116">
        <v>49</v>
      </c>
      <c r="B98" s="117" t="s">
        <v>121</v>
      </c>
      <c r="C98" s="118" t="s">
        <v>71</v>
      </c>
      <c r="D98" s="118" t="s">
        <v>47</v>
      </c>
      <c r="E98" s="87" t="s">
        <v>69</v>
      </c>
      <c r="F98" s="217">
        <v>20</v>
      </c>
      <c r="G98" s="217">
        <v>20</v>
      </c>
      <c r="H98" s="217">
        <v>25</v>
      </c>
      <c r="I98" s="217">
        <v>1</v>
      </c>
      <c r="J98" s="215"/>
      <c r="K98" s="118"/>
      <c r="L98" s="119"/>
      <c r="M98" s="120"/>
      <c r="N98" s="118"/>
      <c r="O98" s="121"/>
      <c r="P98" s="120"/>
      <c r="Q98" s="118"/>
      <c r="R98" s="121"/>
      <c r="S98" s="120"/>
      <c r="T98" s="118">
        <v>20</v>
      </c>
      <c r="U98" s="121">
        <v>1</v>
      </c>
      <c r="V98" s="122"/>
      <c r="W98" s="122"/>
      <c r="X98" s="122"/>
      <c r="Y98" s="123"/>
      <c r="Z98" s="123"/>
      <c r="AA98" s="123"/>
    </row>
    <row r="99" spans="1:27" s="124" customFormat="1" ht="14.25" customHeight="1">
      <c r="A99" s="116">
        <v>50</v>
      </c>
      <c r="B99" s="148" t="s">
        <v>131</v>
      </c>
      <c r="C99" s="118" t="s">
        <v>71</v>
      </c>
      <c r="D99" s="118" t="s">
        <v>47</v>
      </c>
      <c r="E99" s="87" t="s">
        <v>70</v>
      </c>
      <c r="F99" s="216">
        <v>20</v>
      </c>
      <c r="G99" s="216">
        <v>20</v>
      </c>
      <c r="H99" s="216">
        <v>25</v>
      </c>
      <c r="I99" s="216">
        <v>1</v>
      </c>
      <c r="J99" s="215"/>
      <c r="K99" s="118"/>
      <c r="L99" s="119"/>
      <c r="M99" s="120"/>
      <c r="N99" s="118"/>
      <c r="O99" s="121"/>
      <c r="P99" s="120"/>
      <c r="Q99" s="118"/>
      <c r="R99" s="121"/>
      <c r="S99" s="120"/>
      <c r="T99" s="118">
        <v>20</v>
      </c>
      <c r="U99" s="121">
        <v>1</v>
      </c>
      <c r="V99" s="122"/>
      <c r="W99" s="122"/>
      <c r="X99" s="122"/>
      <c r="Y99" s="123"/>
      <c r="Z99" s="123"/>
      <c r="AA99" s="123"/>
    </row>
    <row r="100" spans="1:27" s="124" customFormat="1" ht="14.25" customHeight="1">
      <c r="A100" s="116">
        <v>51</v>
      </c>
      <c r="B100" s="148" t="s">
        <v>150</v>
      </c>
      <c r="C100" s="118" t="s">
        <v>71</v>
      </c>
      <c r="D100" s="118" t="s">
        <v>47</v>
      </c>
      <c r="E100" s="87" t="s">
        <v>69</v>
      </c>
      <c r="F100" s="216">
        <v>30</v>
      </c>
      <c r="G100" s="216">
        <v>30</v>
      </c>
      <c r="H100" s="216">
        <v>100</v>
      </c>
      <c r="I100" s="216">
        <v>4</v>
      </c>
      <c r="J100" s="215"/>
      <c r="K100" s="118"/>
      <c r="L100" s="119"/>
      <c r="M100" s="120"/>
      <c r="N100" s="118"/>
      <c r="O100" s="121"/>
      <c r="P100" s="120"/>
      <c r="Q100" s="118"/>
      <c r="R100" s="121"/>
      <c r="S100" s="120"/>
      <c r="T100" s="118">
        <v>30</v>
      </c>
      <c r="U100" s="121">
        <v>4</v>
      </c>
      <c r="V100" s="122"/>
      <c r="W100" s="122"/>
      <c r="X100" s="122"/>
      <c r="Y100" s="123"/>
      <c r="Z100" s="123"/>
      <c r="AA100" s="123"/>
    </row>
    <row r="101" spans="1:27" s="124" customFormat="1" ht="14.25" customHeight="1">
      <c r="A101" s="116">
        <v>52</v>
      </c>
      <c r="B101" s="117" t="s">
        <v>122</v>
      </c>
      <c r="C101" s="118" t="s">
        <v>71</v>
      </c>
      <c r="D101" s="118" t="s">
        <v>47</v>
      </c>
      <c r="E101" s="87" t="s">
        <v>54</v>
      </c>
      <c r="F101" s="216">
        <v>30</v>
      </c>
      <c r="G101" s="216">
        <v>15</v>
      </c>
      <c r="H101" s="216">
        <v>75</v>
      </c>
      <c r="I101" s="216">
        <v>3</v>
      </c>
      <c r="J101" s="215"/>
      <c r="K101" s="118"/>
      <c r="L101" s="119"/>
      <c r="M101" s="120"/>
      <c r="N101" s="118"/>
      <c r="O101" s="121"/>
      <c r="P101" s="120"/>
      <c r="Q101" s="118"/>
      <c r="R101" s="121"/>
      <c r="S101" s="120">
        <v>15</v>
      </c>
      <c r="T101" s="118">
        <v>15</v>
      </c>
      <c r="U101" s="121">
        <v>3</v>
      </c>
      <c r="V101" s="122"/>
      <c r="W101" s="122"/>
      <c r="X101" s="122"/>
      <c r="Y101" s="123"/>
      <c r="Z101" s="123"/>
      <c r="AA101" s="123"/>
    </row>
    <row r="102" spans="1:27" s="151" customFormat="1" ht="15.75">
      <c r="A102" s="246" t="s">
        <v>139</v>
      </c>
      <c r="B102" s="247"/>
      <c r="C102" s="247"/>
      <c r="D102" s="247"/>
      <c r="E102" s="248"/>
      <c r="F102" s="88"/>
      <c r="G102" s="88"/>
      <c r="H102" s="88"/>
      <c r="I102" s="89"/>
      <c r="J102" s="90"/>
      <c r="K102" s="88"/>
      <c r="L102" s="89"/>
      <c r="M102" s="90"/>
      <c r="N102" s="88"/>
      <c r="O102" s="91"/>
      <c r="P102" s="90"/>
      <c r="Q102" s="88"/>
      <c r="R102" s="91"/>
      <c r="S102" s="90"/>
      <c r="T102" s="88"/>
      <c r="U102" s="91"/>
      <c r="V102" s="183"/>
      <c r="W102" s="183"/>
      <c r="X102" s="183"/>
      <c r="Y102" s="179"/>
      <c r="Z102" s="179"/>
      <c r="AA102" s="179"/>
    </row>
    <row r="103" spans="1:27" s="151" customFormat="1" ht="15.75">
      <c r="A103" s="126"/>
      <c r="B103" s="127" t="s">
        <v>104</v>
      </c>
      <c r="C103" s="128"/>
      <c r="D103" s="128"/>
      <c r="E103" s="128"/>
      <c r="F103" s="128">
        <f>SUM(F104:F105)</f>
        <v>68</v>
      </c>
      <c r="G103" s="128">
        <f t="shared" ref="G103:U103" si="13">SUM(G104:G105)</f>
        <v>68</v>
      </c>
      <c r="H103" s="128">
        <f t="shared" si="13"/>
        <v>200</v>
      </c>
      <c r="I103" s="129">
        <f>SUM(I104:I105)</f>
        <v>8</v>
      </c>
      <c r="J103" s="130">
        <f t="shared" si="13"/>
        <v>0</v>
      </c>
      <c r="K103" s="128">
        <f t="shared" si="13"/>
        <v>0</v>
      </c>
      <c r="L103" s="129">
        <f t="shared" si="13"/>
        <v>0</v>
      </c>
      <c r="M103" s="130">
        <f t="shared" si="13"/>
        <v>0</v>
      </c>
      <c r="N103" s="128">
        <f t="shared" si="13"/>
        <v>4</v>
      </c>
      <c r="O103" s="131">
        <f t="shared" si="13"/>
        <v>0</v>
      </c>
      <c r="P103" s="130">
        <f t="shared" si="13"/>
        <v>0</v>
      </c>
      <c r="Q103" s="128">
        <f t="shared" si="13"/>
        <v>64</v>
      </c>
      <c r="R103" s="131">
        <f t="shared" si="13"/>
        <v>8</v>
      </c>
      <c r="S103" s="130">
        <f t="shared" si="13"/>
        <v>0</v>
      </c>
      <c r="T103" s="128">
        <f t="shared" si="13"/>
        <v>0</v>
      </c>
      <c r="U103" s="131">
        <f t="shared" si="13"/>
        <v>0</v>
      </c>
      <c r="V103" s="183"/>
      <c r="W103" s="183"/>
      <c r="X103" s="183"/>
      <c r="Y103" s="179"/>
      <c r="Z103" s="179"/>
      <c r="AA103" s="179"/>
    </row>
    <row r="104" spans="1:27" s="151" customFormat="1" ht="15.75">
      <c r="A104" s="184">
        <v>33</v>
      </c>
      <c r="B104" s="132" t="s">
        <v>107</v>
      </c>
      <c r="C104" s="77" t="s">
        <v>47</v>
      </c>
      <c r="D104" s="77" t="s">
        <v>52</v>
      </c>
      <c r="E104" s="77" t="s">
        <v>58</v>
      </c>
      <c r="F104" s="133">
        <v>8</v>
      </c>
      <c r="G104" s="133">
        <v>8</v>
      </c>
      <c r="H104" s="134">
        <f>25*I104</f>
        <v>0</v>
      </c>
      <c r="I104" s="134">
        <v>0</v>
      </c>
      <c r="J104" s="75"/>
      <c r="K104" s="77"/>
      <c r="L104" s="76"/>
      <c r="M104" s="75"/>
      <c r="N104" s="77">
        <v>4</v>
      </c>
      <c r="O104" s="78">
        <v>0</v>
      </c>
      <c r="P104" s="75"/>
      <c r="Q104" s="77">
        <v>4</v>
      </c>
      <c r="R104" s="78">
        <v>0</v>
      </c>
      <c r="S104" s="75"/>
      <c r="T104" s="77"/>
      <c r="U104" s="78"/>
      <c r="V104" s="183"/>
      <c r="W104" s="183"/>
      <c r="X104" s="183"/>
      <c r="Y104" s="179"/>
      <c r="Z104" s="179"/>
      <c r="AA104" s="179"/>
    </row>
    <row r="105" spans="1:27" s="151" customFormat="1" ht="15.75">
      <c r="A105" s="135">
        <v>34</v>
      </c>
      <c r="B105" s="136" t="s">
        <v>73</v>
      </c>
      <c r="C105" s="67" t="s">
        <v>47</v>
      </c>
      <c r="D105" s="67" t="s">
        <v>47</v>
      </c>
      <c r="E105" s="67" t="s">
        <v>58</v>
      </c>
      <c r="F105" s="45">
        <v>60</v>
      </c>
      <c r="G105" s="45">
        <v>60</v>
      </c>
      <c r="H105" s="134">
        <f>25*I105</f>
        <v>200</v>
      </c>
      <c r="I105" s="68">
        <v>8</v>
      </c>
      <c r="J105" s="69"/>
      <c r="K105" s="67"/>
      <c r="L105" s="73"/>
      <c r="M105" s="69"/>
      <c r="N105" s="67"/>
      <c r="O105" s="71"/>
      <c r="P105" s="69"/>
      <c r="Q105" s="67">
        <v>60</v>
      </c>
      <c r="R105" s="71">
        <v>8</v>
      </c>
      <c r="S105" s="69"/>
      <c r="T105" s="67"/>
      <c r="U105" s="71"/>
      <c r="V105" s="183"/>
      <c r="W105" s="183"/>
      <c r="X105" s="183"/>
      <c r="Y105" s="179"/>
      <c r="Z105" s="179"/>
      <c r="AA105" s="179"/>
    </row>
    <row r="106" spans="1:27" s="151" customFormat="1" ht="15.75">
      <c r="A106" s="126"/>
      <c r="B106" s="127" t="s">
        <v>105</v>
      </c>
      <c r="C106" s="128"/>
      <c r="D106" s="128"/>
      <c r="E106" s="128"/>
      <c r="F106" s="128">
        <f>SUM(F107:F108)</f>
        <v>88</v>
      </c>
      <c r="G106" s="128">
        <f t="shared" ref="G106:U106" si="14">SUM(G107:G108)</f>
        <v>88</v>
      </c>
      <c r="H106" s="128">
        <f t="shared" si="14"/>
        <v>200</v>
      </c>
      <c r="I106" s="129">
        <f t="shared" si="14"/>
        <v>8</v>
      </c>
      <c r="J106" s="130">
        <f t="shared" si="14"/>
        <v>0</v>
      </c>
      <c r="K106" s="128">
        <f t="shared" si="14"/>
        <v>0</v>
      </c>
      <c r="L106" s="129">
        <f t="shared" si="14"/>
        <v>0</v>
      </c>
      <c r="M106" s="130">
        <f t="shared" si="14"/>
        <v>0</v>
      </c>
      <c r="N106" s="128">
        <f t="shared" si="14"/>
        <v>4</v>
      </c>
      <c r="O106" s="131">
        <f t="shared" si="14"/>
        <v>0</v>
      </c>
      <c r="P106" s="130">
        <f t="shared" si="14"/>
        <v>0</v>
      </c>
      <c r="Q106" s="128">
        <f t="shared" si="14"/>
        <v>84</v>
      </c>
      <c r="R106" s="131">
        <f t="shared" si="14"/>
        <v>8</v>
      </c>
      <c r="S106" s="130">
        <f t="shared" si="14"/>
        <v>0</v>
      </c>
      <c r="T106" s="128">
        <f t="shared" si="14"/>
        <v>0</v>
      </c>
      <c r="U106" s="131">
        <f t="shared" si="14"/>
        <v>0</v>
      </c>
      <c r="V106" s="183"/>
      <c r="W106" s="183"/>
      <c r="X106" s="183"/>
      <c r="Y106" s="179"/>
      <c r="Z106" s="179"/>
      <c r="AA106" s="179"/>
    </row>
    <row r="107" spans="1:27" s="151" customFormat="1" ht="15.75">
      <c r="A107" s="135">
        <v>33</v>
      </c>
      <c r="B107" s="132" t="s">
        <v>72</v>
      </c>
      <c r="C107" s="77" t="s">
        <v>47</v>
      </c>
      <c r="D107" s="77" t="s">
        <v>52</v>
      </c>
      <c r="E107" s="77" t="s">
        <v>58</v>
      </c>
      <c r="F107" s="133">
        <v>8</v>
      </c>
      <c r="G107" s="133">
        <v>8</v>
      </c>
      <c r="H107" s="134">
        <f>25*I107</f>
        <v>0</v>
      </c>
      <c r="I107" s="134">
        <v>0</v>
      </c>
      <c r="J107" s="75"/>
      <c r="K107" s="77"/>
      <c r="L107" s="76"/>
      <c r="M107" s="75"/>
      <c r="N107" s="77">
        <v>4</v>
      </c>
      <c r="O107" s="78">
        <v>0</v>
      </c>
      <c r="P107" s="75"/>
      <c r="Q107" s="77">
        <v>4</v>
      </c>
      <c r="R107" s="78">
        <v>0</v>
      </c>
      <c r="S107" s="75"/>
      <c r="T107" s="77"/>
      <c r="U107" s="78"/>
      <c r="V107" s="183"/>
      <c r="W107" s="183"/>
      <c r="X107" s="183"/>
      <c r="Y107" s="179"/>
      <c r="Z107" s="179"/>
      <c r="AA107" s="179"/>
    </row>
    <row r="108" spans="1:27" s="151" customFormat="1" ht="15.75">
      <c r="A108" s="135">
        <v>34</v>
      </c>
      <c r="B108" s="70" t="s">
        <v>73</v>
      </c>
      <c r="C108" s="67" t="s">
        <v>47</v>
      </c>
      <c r="D108" s="67" t="s">
        <v>47</v>
      </c>
      <c r="E108" s="67" t="s">
        <v>58</v>
      </c>
      <c r="F108" s="45">
        <v>80</v>
      </c>
      <c r="G108" s="45">
        <v>80</v>
      </c>
      <c r="H108" s="134">
        <f>25*I108</f>
        <v>200</v>
      </c>
      <c r="I108" s="68">
        <v>8</v>
      </c>
      <c r="J108" s="69"/>
      <c r="K108" s="67"/>
      <c r="L108" s="73"/>
      <c r="M108" s="69"/>
      <c r="N108" s="67"/>
      <c r="O108" s="71"/>
      <c r="P108" s="69"/>
      <c r="Q108" s="67">
        <v>80</v>
      </c>
      <c r="R108" s="71">
        <v>8</v>
      </c>
      <c r="S108" s="69"/>
      <c r="T108" s="67"/>
      <c r="U108" s="71"/>
      <c r="V108" s="183"/>
      <c r="W108" s="183"/>
      <c r="X108" s="183"/>
      <c r="Y108" s="179"/>
      <c r="Z108" s="179"/>
      <c r="AA108" s="179"/>
    </row>
    <row r="109" spans="1:27" s="151" customFormat="1" ht="15.75">
      <c r="A109" s="126"/>
      <c r="B109" s="127" t="s">
        <v>106</v>
      </c>
      <c r="C109" s="128"/>
      <c r="D109" s="128"/>
      <c r="E109" s="128"/>
      <c r="F109" s="128">
        <f>SUM(F110:F111)</f>
        <v>68</v>
      </c>
      <c r="G109" s="128">
        <f t="shared" ref="G109:U109" si="15">SUM(G110:G111)</f>
        <v>68</v>
      </c>
      <c r="H109" s="128">
        <f t="shared" si="15"/>
        <v>200</v>
      </c>
      <c r="I109" s="129">
        <f t="shared" si="15"/>
        <v>8</v>
      </c>
      <c r="J109" s="130">
        <f t="shared" si="15"/>
        <v>0</v>
      </c>
      <c r="K109" s="128">
        <f t="shared" si="15"/>
        <v>0</v>
      </c>
      <c r="L109" s="129">
        <f t="shared" si="15"/>
        <v>0</v>
      </c>
      <c r="M109" s="130">
        <f t="shared" si="15"/>
        <v>0</v>
      </c>
      <c r="N109" s="128">
        <f t="shared" si="15"/>
        <v>4</v>
      </c>
      <c r="O109" s="131">
        <f t="shared" si="15"/>
        <v>0</v>
      </c>
      <c r="P109" s="130">
        <f t="shared" si="15"/>
        <v>0</v>
      </c>
      <c r="Q109" s="128">
        <f t="shared" si="15"/>
        <v>64</v>
      </c>
      <c r="R109" s="131">
        <f t="shared" si="15"/>
        <v>8</v>
      </c>
      <c r="S109" s="130">
        <f t="shared" si="15"/>
        <v>0</v>
      </c>
      <c r="T109" s="128">
        <f t="shared" si="15"/>
        <v>0</v>
      </c>
      <c r="U109" s="131">
        <f t="shared" si="15"/>
        <v>0</v>
      </c>
      <c r="V109" s="183"/>
      <c r="W109" s="183"/>
      <c r="X109" s="183"/>
      <c r="Y109" s="179"/>
      <c r="Z109" s="179"/>
      <c r="AA109" s="179"/>
    </row>
    <row r="110" spans="1:27" s="151" customFormat="1" ht="15.75">
      <c r="A110" s="135">
        <v>33</v>
      </c>
      <c r="B110" s="132" t="s">
        <v>72</v>
      </c>
      <c r="C110" s="77" t="s">
        <v>47</v>
      </c>
      <c r="D110" s="77" t="s">
        <v>52</v>
      </c>
      <c r="E110" s="77" t="s">
        <v>58</v>
      </c>
      <c r="F110" s="133">
        <v>8</v>
      </c>
      <c r="G110" s="133">
        <v>8</v>
      </c>
      <c r="H110" s="134">
        <f>25*I110</f>
        <v>0</v>
      </c>
      <c r="I110" s="134">
        <v>0</v>
      </c>
      <c r="J110" s="75"/>
      <c r="K110" s="77"/>
      <c r="L110" s="76"/>
      <c r="M110" s="75"/>
      <c r="N110" s="77">
        <v>4</v>
      </c>
      <c r="O110" s="78">
        <v>0</v>
      </c>
      <c r="P110" s="75"/>
      <c r="Q110" s="77">
        <v>4</v>
      </c>
      <c r="R110" s="78">
        <v>0</v>
      </c>
      <c r="S110" s="75"/>
      <c r="T110" s="77"/>
      <c r="U110" s="78"/>
      <c r="V110" s="183"/>
      <c r="W110" s="183"/>
      <c r="X110" s="183"/>
      <c r="Y110" s="179"/>
      <c r="Z110" s="179"/>
      <c r="AA110" s="179"/>
    </row>
    <row r="111" spans="1:27" s="151" customFormat="1" ht="15.75">
      <c r="A111" s="135">
        <v>34</v>
      </c>
      <c r="B111" s="70" t="s">
        <v>73</v>
      </c>
      <c r="C111" s="67" t="s">
        <v>47</v>
      </c>
      <c r="D111" s="67" t="s">
        <v>47</v>
      </c>
      <c r="E111" s="67" t="s">
        <v>58</v>
      </c>
      <c r="F111" s="45">
        <v>60</v>
      </c>
      <c r="G111" s="45">
        <v>60</v>
      </c>
      <c r="H111" s="134">
        <f>25*I111</f>
        <v>200</v>
      </c>
      <c r="I111" s="68">
        <v>8</v>
      </c>
      <c r="J111" s="69"/>
      <c r="K111" s="67"/>
      <c r="L111" s="73"/>
      <c r="M111" s="69"/>
      <c r="N111" s="67"/>
      <c r="O111" s="71"/>
      <c r="P111" s="69"/>
      <c r="Q111" s="67">
        <v>60</v>
      </c>
      <c r="R111" s="71">
        <v>8</v>
      </c>
      <c r="S111" s="69"/>
      <c r="T111" s="67"/>
      <c r="U111" s="71"/>
      <c r="V111" s="183"/>
      <c r="W111" s="183"/>
      <c r="X111" s="183"/>
      <c r="Y111" s="179"/>
      <c r="Z111" s="179"/>
      <c r="AA111" s="179"/>
    </row>
    <row r="112" spans="1:27" s="150" customFormat="1" ht="15.75">
      <c r="A112" s="141"/>
      <c r="B112" s="127" t="s">
        <v>137</v>
      </c>
      <c r="C112" s="142"/>
      <c r="D112" s="142"/>
      <c r="E112" s="142"/>
      <c r="F112" s="128">
        <f>SUM(F113:F114)</f>
        <v>68</v>
      </c>
      <c r="G112" s="128">
        <f t="shared" ref="G112:U112" si="16">SUM(G113:G114)</f>
        <v>68</v>
      </c>
      <c r="H112" s="128">
        <f t="shared" si="16"/>
        <v>200</v>
      </c>
      <c r="I112" s="128">
        <f t="shared" si="16"/>
        <v>8</v>
      </c>
      <c r="J112" s="128">
        <f t="shared" si="16"/>
        <v>0</v>
      </c>
      <c r="K112" s="128">
        <f t="shared" si="16"/>
        <v>0</v>
      </c>
      <c r="L112" s="128">
        <f t="shared" si="16"/>
        <v>0</v>
      </c>
      <c r="M112" s="128">
        <f t="shared" si="16"/>
        <v>0</v>
      </c>
      <c r="N112" s="128">
        <f t="shared" si="16"/>
        <v>4</v>
      </c>
      <c r="O112" s="128">
        <f t="shared" si="16"/>
        <v>0</v>
      </c>
      <c r="P112" s="128">
        <f t="shared" si="16"/>
        <v>0</v>
      </c>
      <c r="Q112" s="128">
        <f t="shared" si="16"/>
        <v>64</v>
      </c>
      <c r="R112" s="128">
        <f t="shared" si="16"/>
        <v>8</v>
      </c>
      <c r="S112" s="128">
        <f t="shared" si="16"/>
        <v>0</v>
      </c>
      <c r="T112" s="128">
        <f t="shared" si="16"/>
        <v>0</v>
      </c>
      <c r="U112" s="128">
        <f t="shared" si="16"/>
        <v>0</v>
      </c>
      <c r="V112" s="183"/>
      <c r="W112" s="183"/>
      <c r="X112" s="183"/>
      <c r="Y112" s="183"/>
      <c r="Z112" s="183"/>
      <c r="AA112" s="183"/>
    </row>
    <row r="113" spans="1:27" s="185" customFormat="1" ht="15.75">
      <c r="A113" s="43">
        <v>33</v>
      </c>
      <c r="B113" s="140" t="s">
        <v>72</v>
      </c>
      <c r="C113" s="86" t="s">
        <v>47</v>
      </c>
      <c r="D113" s="86" t="s">
        <v>52</v>
      </c>
      <c r="E113" s="86" t="s">
        <v>58</v>
      </c>
      <c r="F113" s="86">
        <v>8</v>
      </c>
      <c r="G113" s="86">
        <v>8</v>
      </c>
      <c r="H113" s="137">
        <v>0</v>
      </c>
      <c r="I113" s="137">
        <v>0</v>
      </c>
      <c r="J113" s="138"/>
      <c r="K113" s="86"/>
      <c r="L113" s="137"/>
      <c r="M113" s="138"/>
      <c r="N113" s="86">
        <v>4</v>
      </c>
      <c r="O113" s="139">
        <v>0</v>
      </c>
      <c r="P113" s="138"/>
      <c r="Q113" s="118">
        <v>4</v>
      </c>
      <c r="R113" s="121">
        <v>0</v>
      </c>
      <c r="S113" s="138"/>
      <c r="T113" s="86"/>
      <c r="U113" s="139"/>
      <c r="V113" s="122"/>
      <c r="W113" s="122"/>
      <c r="X113" s="122"/>
      <c r="Y113" s="122"/>
      <c r="Z113" s="122"/>
      <c r="AA113" s="122"/>
    </row>
    <row r="114" spans="1:27" s="185" customFormat="1" ht="15.75">
      <c r="A114" s="43">
        <v>34</v>
      </c>
      <c r="B114" s="140" t="s">
        <v>116</v>
      </c>
      <c r="C114" s="86" t="s">
        <v>47</v>
      </c>
      <c r="D114" s="86" t="s">
        <v>47</v>
      </c>
      <c r="E114" s="86" t="s">
        <v>58</v>
      </c>
      <c r="F114" s="86">
        <v>60</v>
      </c>
      <c r="G114" s="86">
        <v>60</v>
      </c>
      <c r="H114" s="137">
        <v>200</v>
      </c>
      <c r="I114" s="137">
        <v>8</v>
      </c>
      <c r="J114" s="138"/>
      <c r="K114" s="86"/>
      <c r="L114" s="137"/>
      <c r="M114" s="138"/>
      <c r="N114" s="86"/>
      <c r="O114" s="139"/>
      <c r="P114" s="138"/>
      <c r="Q114" s="118">
        <v>60</v>
      </c>
      <c r="R114" s="121">
        <v>8</v>
      </c>
      <c r="S114" s="138"/>
      <c r="T114" s="86"/>
      <c r="U114" s="139"/>
      <c r="V114" s="122"/>
      <c r="W114" s="122"/>
      <c r="X114" s="122"/>
      <c r="Y114" s="122"/>
      <c r="Z114" s="122"/>
      <c r="AA114" s="122"/>
    </row>
    <row r="115" spans="1:27" s="151" customFormat="1" ht="15.75">
      <c r="A115" s="246" t="s">
        <v>140</v>
      </c>
      <c r="B115" s="247"/>
      <c r="C115" s="247"/>
      <c r="D115" s="247"/>
      <c r="E115" s="248"/>
      <c r="F115" s="88">
        <f t="shared" ref="F115:U115" si="17">SUM(F116:F116)</f>
        <v>4</v>
      </c>
      <c r="G115" s="88">
        <f t="shared" si="17"/>
        <v>0</v>
      </c>
      <c r="H115" s="88">
        <f t="shared" si="17"/>
        <v>0</v>
      </c>
      <c r="I115" s="89">
        <f t="shared" si="17"/>
        <v>0</v>
      </c>
      <c r="J115" s="90">
        <f t="shared" si="17"/>
        <v>4</v>
      </c>
      <c r="K115" s="88">
        <f t="shared" si="17"/>
        <v>0</v>
      </c>
      <c r="L115" s="89">
        <f t="shared" si="17"/>
        <v>0</v>
      </c>
      <c r="M115" s="90">
        <f t="shared" si="17"/>
        <v>0</v>
      </c>
      <c r="N115" s="88">
        <f t="shared" si="17"/>
        <v>0</v>
      </c>
      <c r="O115" s="91">
        <f t="shared" si="17"/>
        <v>0</v>
      </c>
      <c r="P115" s="90">
        <f t="shared" si="17"/>
        <v>0</v>
      </c>
      <c r="Q115" s="88">
        <f t="shared" si="17"/>
        <v>0</v>
      </c>
      <c r="R115" s="91">
        <f t="shared" si="17"/>
        <v>0</v>
      </c>
      <c r="S115" s="90">
        <f t="shared" si="17"/>
        <v>0</v>
      </c>
      <c r="T115" s="88">
        <f t="shared" si="17"/>
        <v>0</v>
      </c>
      <c r="U115" s="91">
        <f t="shared" si="17"/>
        <v>0</v>
      </c>
      <c r="V115" s="183"/>
      <c r="W115" s="183"/>
      <c r="X115" s="183"/>
      <c r="Y115" s="179"/>
      <c r="Z115" s="179"/>
      <c r="AA115" s="179"/>
    </row>
    <row r="116" spans="1:27" s="31" customFormat="1" ht="15.75">
      <c r="A116" s="43">
        <v>35</v>
      </c>
      <c r="B116" s="93" t="s">
        <v>118</v>
      </c>
      <c r="C116" s="86" t="s">
        <v>47</v>
      </c>
      <c r="D116" s="86" t="s">
        <v>52</v>
      </c>
      <c r="E116" s="86" t="s">
        <v>70</v>
      </c>
      <c r="F116" s="94">
        <v>4</v>
      </c>
      <c r="G116" s="94">
        <v>0</v>
      </c>
      <c r="H116" s="94"/>
      <c r="I116" s="95">
        <v>0</v>
      </c>
      <c r="J116" s="96">
        <v>4</v>
      </c>
      <c r="K116" s="97"/>
      <c r="L116" s="98">
        <v>0</v>
      </c>
      <c r="M116" s="96"/>
      <c r="N116" s="97"/>
      <c r="O116" s="99"/>
      <c r="P116" s="96"/>
      <c r="Q116" s="97"/>
      <c r="R116" s="99"/>
      <c r="S116" s="96"/>
      <c r="T116" s="97"/>
      <c r="U116" s="99"/>
      <c r="V116" s="92"/>
      <c r="W116" s="92"/>
      <c r="X116" s="92"/>
      <c r="Y116" s="32"/>
      <c r="Z116" s="32"/>
      <c r="AA116" s="32"/>
    </row>
    <row r="117" spans="1:27" s="31" customFormat="1" ht="15.75">
      <c r="A117" s="222" t="s">
        <v>110</v>
      </c>
      <c r="B117" s="223"/>
      <c r="C117" s="223"/>
      <c r="D117" s="223"/>
      <c r="E117" s="224"/>
      <c r="F117" s="100">
        <f t="shared" ref="F117:U117" si="18">F22+F25+F29+F36+F46+F103+F115</f>
        <v>932</v>
      </c>
      <c r="G117" s="100">
        <f t="shared" si="18"/>
        <v>608</v>
      </c>
      <c r="H117" s="100">
        <f t="shared" si="18"/>
        <v>3025</v>
      </c>
      <c r="I117" s="101">
        <f t="shared" si="18"/>
        <v>120</v>
      </c>
      <c r="J117" s="102">
        <f t="shared" si="18"/>
        <v>159</v>
      </c>
      <c r="K117" s="100">
        <f t="shared" si="18"/>
        <v>85</v>
      </c>
      <c r="L117" s="101">
        <f t="shared" si="18"/>
        <v>30</v>
      </c>
      <c r="M117" s="102">
        <f t="shared" si="18"/>
        <v>105</v>
      </c>
      <c r="N117" s="100">
        <f t="shared" si="18"/>
        <v>124</v>
      </c>
      <c r="O117" s="103">
        <f t="shared" si="18"/>
        <v>30</v>
      </c>
      <c r="P117" s="102">
        <f t="shared" si="18"/>
        <v>15</v>
      </c>
      <c r="Q117" s="100">
        <f t="shared" si="18"/>
        <v>249</v>
      </c>
      <c r="R117" s="103">
        <f t="shared" si="18"/>
        <v>30</v>
      </c>
      <c r="S117" s="102">
        <f t="shared" si="18"/>
        <v>45</v>
      </c>
      <c r="T117" s="100">
        <f t="shared" si="18"/>
        <v>150</v>
      </c>
      <c r="U117" s="103">
        <f t="shared" si="18"/>
        <v>30</v>
      </c>
      <c r="V117" s="92"/>
      <c r="W117" s="92"/>
      <c r="X117" s="92"/>
      <c r="Y117" s="32"/>
      <c r="Z117" s="32"/>
      <c r="AA117" s="32"/>
    </row>
    <row r="118" spans="1:27" s="31" customFormat="1" ht="15.75">
      <c r="A118" s="251"/>
      <c r="B118" s="251"/>
      <c r="C118" s="104"/>
      <c r="D118" s="104"/>
      <c r="E118" s="104"/>
      <c r="F118" s="226" t="s">
        <v>35</v>
      </c>
      <c r="G118" s="227"/>
      <c r="H118" s="227"/>
      <c r="I118" s="228"/>
      <c r="J118" s="218">
        <f>J117+K117</f>
        <v>244</v>
      </c>
      <c r="K118" s="219"/>
      <c r="L118" s="105"/>
      <c r="M118" s="218">
        <f>M117+N117</f>
        <v>229</v>
      </c>
      <c r="N118" s="219"/>
      <c r="O118" s="106"/>
      <c r="P118" s="218">
        <f>P117+Q117</f>
        <v>264</v>
      </c>
      <c r="Q118" s="219"/>
      <c r="R118" s="106"/>
      <c r="S118" s="218">
        <f>S117+T117</f>
        <v>195</v>
      </c>
      <c r="T118" s="219"/>
      <c r="U118" s="106"/>
      <c r="V118" s="107" t="s">
        <v>113</v>
      </c>
      <c r="W118" s="108" t="s">
        <v>114</v>
      </c>
      <c r="X118" s="108" t="s">
        <v>36</v>
      </c>
      <c r="Y118" s="32"/>
      <c r="Z118" s="32"/>
      <c r="AA118" s="32"/>
    </row>
    <row r="119" spans="1:27" s="31" customFormat="1" ht="15.75">
      <c r="A119" s="222" t="s">
        <v>111</v>
      </c>
      <c r="B119" s="223"/>
      <c r="C119" s="223"/>
      <c r="D119" s="223"/>
      <c r="E119" s="224"/>
      <c r="F119" s="100">
        <f t="shared" ref="F119:U119" si="19">F22+F25+F29+F36+F57+F106+F115</f>
        <v>952</v>
      </c>
      <c r="G119" s="100">
        <f t="shared" si="19"/>
        <v>598</v>
      </c>
      <c r="H119" s="100">
        <f t="shared" si="19"/>
        <v>3025</v>
      </c>
      <c r="I119" s="101">
        <f t="shared" si="19"/>
        <v>120</v>
      </c>
      <c r="J119" s="102">
        <f t="shared" si="19"/>
        <v>159</v>
      </c>
      <c r="K119" s="100">
        <f t="shared" si="19"/>
        <v>85</v>
      </c>
      <c r="L119" s="101">
        <f t="shared" si="19"/>
        <v>30</v>
      </c>
      <c r="M119" s="102">
        <f t="shared" si="19"/>
        <v>105</v>
      </c>
      <c r="N119" s="100">
        <f t="shared" si="19"/>
        <v>124</v>
      </c>
      <c r="O119" s="103">
        <f t="shared" si="19"/>
        <v>30</v>
      </c>
      <c r="P119" s="102">
        <f t="shared" si="19"/>
        <v>30</v>
      </c>
      <c r="Q119" s="100">
        <f t="shared" si="19"/>
        <v>269</v>
      </c>
      <c r="R119" s="103">
        <f t="shared" si="19"/>
        <v>30</v>
      </c>
      <c r="S119" s="102">
        <f t="shared" si="19"/>
        <v>60</v>
      </c>
      <c r="T119" s="100">
        <f t="shared" si="19"/>
        <v>120</v>
      </c>
      <c r="U119" s="103">
        <f t="shared" si="19"/>
        <v>30</v>
      </c>
      <c r="V119" s="109">
        <f>J117+M117+P117+S117</f>
        <v>324</v>
      </c>
      <c r="W119" s="110">
        <f>K117+N117+Q117+T117</f>
        <v>608</v>
      </c>
      <c r="X119" s="110">
        <f>L117+O117+R117+U117</f>
        <v>120</v>
      </c>
      <c r="Y119" s="32"/>
      <c r="Z119" s="32"/>
      <c r="AA119" s="32"/>
    </row>
    <row r="120" spans="1:27" s="31" customFormat="1" ht="15.75">
      <c r="A120" s="251"/>
      <c r="B120" s="251"/>
      <c r="C120" s="104"/>
      <c r="D120" s="104"/>
      <c r="E120" s="104"/>
      <c r="F120" s="226" t="s">
        <v>35</v>
      </c>
      <c r="G120" s="227"/>
      <c r="H120" s="227"/>
      <c r="I120" s="228"/>
      <c r="J120" s="218">
        <f>J119+K119</f>
        <v>244</v>
      </c>
      <c r="K120" s="219"/>
      <c r="L120" s="105"/>
      <c r="M120" s="218">
        <f>M119+N119</f>
        <v>229</v>
      </c>
      <c r="N120" s="219"/>
      <c r="O120" s="106"/>
      <c r="P120" s="218">
        <f>P119+Q119</f>
        <v>299</v>
      </c>
      <c r="Q120" s="219"/>
      <c r="R120" s="106"/>
      <c r="S120" s="218">
        <f>S119+T119</f>
        <v>180</v>
      </c>
      <c r="T120" s="219"/>
      <c r="U120" s="106"/>
      <c r="V120" s="107" t="s">
        <v>113</v>
      </c>
      <c r="W120" s="108" t="s">
        <v>114</v>
      </c>
      <c r="X120" s="108" t="s">
        <v>36</v>
      </c>
      <c r="Y120" s="32"/>
      <c r="Z120" s="32"/>
      <c r="AA120" s="32"/>
    </row>
    <row r="121" spans="1:27" s="31" customFormat="1" ht="15.75">
      <c r="A121" s="222" t="s">
        <v>112</v>
      </c>
      <c r="B121" s="223"/>
      <c r="C121" s="223"/>
      <c r="D121" s="223"/>
      <c r="E121" s="224"/>
      <c r="F121" s="100">
        <f t="shared" ref="F121:U121" si="20">F22+F25+F29+F36+F69+F109+F115</f>
        <v>957</v>
      </c>
      <c r="G121" s="100">
        <f t="shared" si="20"/>
        <v>643</v>
      </c>
      <c r="H121" s="100">
        <f t="shared" si="20"/>
        <v>3025</v>
      </c>
      <c r="I121" s="101">
        <f t="shared" si="20"/>
        <v>120</v>
      </c>
      <c r="J121" s="102">
        <f t="shared" si="20"/>
        <v>159</v>
      </c>
      <c r="K121" s="100">
        <f t="shared" si="20"/>
        <v>85</v>
      </c>
      <c r="L121" s="101">
        <f t="shared" si="20"/>
        <v>30</v>
      </c>
      <c r="M121" s="102">
        <f t="shared" si="20"/>
        <v>105</v>
      </c>
      <c r="N121" s="100">
        <f t="shared" si="20"/>
        <v>124</v>
      </c>
      <c r="O121" s="103">
        <f t="shared" si="20"/>
        <v>30</v>
      </c>
      <c r="P121" s="102">
        <f t="shared" si="20"/>
        <v>50</v>
      </c>
      <c r="Q121" s="100">
        <f t="shared" si="20"/>
        <v>249</v>
      </c>
      <c r="R121" s="103">
        <f t="shared" si="20"/>
        <v>30</v>
      </c>
      <c r="S121" s="102">
        <f t="shared" si="20"/>
        <v>0</v>
      </c>
      <c r="T121" s="100">
        <f t="shared" si="20"/>
        <v>185</v>
      </c>
      <c r="U121" s="103">
        <f t="shared" si="20"/>
        <v>30</v>
      </c>
      <c r="V121" s="109">
        <f>J119+M119+P119+S119</f>
        <v>354</v>
      </c>
      <c r="W121" s="110">
        <f>K119+N119+Q119+T119</f>
        <v>598</v>
      </c>
      <c r="X121" s="110">
        <f>L119+O119+R119+U119</f>
        <v>120</v>
      </c>
      <c r="Y121" s="32"/>
      <c r="Z121" s="32"/>
      <c r="AA121" s="32"/>
    </row>
    <row r="122" spans="1:27" s="31" customFormat="1" ht="15.75">
      <c r="A122" s="225"/>
      <c r="B122" s="225"/>
      <c r="C122" s="61"/>
      <c r="D122" s="61"/>
      <c r="E122" s="61"/>
      <c r="F122" s="226" t="s">
        <v>35</v>
      </c>
      <c r="G122" s="227"/>
      <c r="H122" s="227"/>
      <c r="I122" s="228"/>
      <c r="J122" s="218">
        <f>J121+K121</f>
        <v>244</v>
      </c>
      <c r="K122" s="219"/>
      <c r="L122" s="105"/>
      <c r="M122" s="218">
        <f>M121+N121</f>
        <v>229</v>
      </c>
      <c r="N122" s="219"/>
      <c r="O122" s="106"/>
      <c r="P122" s="218">
        <f>P121+Q121</f>
        <v>299</v>
      </c>
      <c r="Q122" s="219"/>
      <c r="R122" s="106"/>
      <c r="S122" s="218">
        <f>S121+T121</f>
        <v>185</v>
      </c>
      <c r="T122" s="219"/>
      <c r="U122" s="106"/>
      <c r="V122" s="107" t="s">
        <v>113</v>
      </c>
      <c r="W122" s="108" t="s">
        <v>114</v>
      </c>
      <c r="X122" s="108" t="s">
        <v>36</v>
      </c>
      <c r="Y122" s="32"/>
      <c r="Z122" s="32"/>
      <c r="AA122" s="32"/>
    </row>
    <row r="123" spans="1:27" s="31" customFormat="1" ht="15.75">
      <c r="A123" s="222" t="s">
        <v>138</v>
      </c>
      <c r="B123" s="223"/>
      <c r="C123" s="223"/>
      <c r="D123" s="223"/>
      <c r="E123" s="224"/>
      <c r="F123" s="100">
        <f t="shared" ref="F123:T123" si="21">F22+F25+F29+F36+F83+F112+F115</f>
        <v>1032</v>
      </c>
      <c r="G123" s="100">
        <f t="shared" si="21"/>
        <v>728</v>
      </c>
      <c r="H123" s="100">
        <f t="shared" si="21"/>
        <v>3025</v>
      </c>
      <c r="I123" s="100">
        <f t="shared" si="21"/>
        <v>120</v>
      </c>
      <c r="J123" s="100">
        <f t="shared" si="21"/>
        <v>159</v>
      </c>
      <c r="K123" s="100">
        <f t="shared" si="21"/>
        <v>85</v>
      </c>
      <c r="L123" s="100">
        <f t="shared" si="21"/>
        <v>30</v>
      </c>
      <c r="M123" s="100">
        <f t="shared" si="21"/>
        <v>105</v>
      </c>
      <c r="N123" s="100">
        <f t="shared" si="21"/>
        <v>124</v>
      </c>
      <c r="O123" s="100">
        <f t="shared" si="21"/>
        <v>30</v>
      </c>
      <c r="P123" s="100">
        <f t="shared" si="21"/>
        <v>25</v>
      </c>
      <c r="Q123" s="100">
        <f t="shared" si="21"/>
        <v>264</v>
      </c>
      <c r="R123" s="100">
        <f t="shared" si="21"/>
        <v>30</v>
      </c>
      <c r="S123" s="100">
        <f t="shared" si="21"/>
        <v>15</v>
      </c>
      <c r="T123" s="100">
        <f t="shared" si="21"/>
        <v>255</v>
      </c>
      <c r="U123" s="100">
        <f>U22+U25+U29+U36+U83+U124+U115</f>
        <v>30</v>
      </c>
      <c r="V123" s="109">
        <f>J121+M121+P121+S121</f>
        <v>314</v>
      </c>
      <c r="W123" s="110">
        <f>K121+N121+Q121+T121</f>
        <v>643</v>
      </c>
      <c r="X123" s="110">
        <f>L121+O121+R121+U121</f>
        <v>120</v>
      </c>
      <c r="Y123" s="32"/>
      <c r="Z123" s="32"/>
      <c r="AA123" s="32"/>
    </row>
    <row r="124" spans="1:27" s="31" customFormat="1" ht="16.5" thickBot="1">
      <c r="A124" s="229"/>
      <c r="B124" s="229"/>
      <c r="C124" s="61"/>
      <c r="D124" s="61"/>
      <c r="E124" s="61"/>
      <c r="F124" s="226" t="s">
        <v>35</v>
      </c>
      <c r="G124" s="227"/>
      <c r="H124" s="227"/>
      <c r="I124" s="230"/>
      <c r="J124" s="231">
        <f>J123+K123</f>
        <v>244</v>
      </c>
      <c r="K124" s="219"/>
      <c r="L124" s="111"/>
      <c r="M124" s="220">
        <f>M123+N123</f>
        <v>229</v>
      </c>
      <c r="N124" s="221"/>
      <c r="O124" s="112"/>
      <c r="P124" s="220">
        <f>P123+Q123</f>
        <v>289</v>
      </c>
      <c r="Q124" s="221"/>
      <c r="R124" s="112"/>
      <c r="S124" s="220">
        <f>S123+T123</f>
        <v>270</v>
      </c>
      <c r="T124" s="221"/>
      <c r="U124" s="112"/>
      <c r="V124" s="107" t="s">
        <v>113</v>
      </c>
      <c r="W124" s="108" t="s">
        <v>114</v>
      </c>
      <c r="X124" s="108" t="s">
        <v>36</v>
      </c>
      <c r="Y124" s="32"/>
      <c r="Z124" s="32"/>
      <c r="AA124" s="32"/>
    </row>
    <row r="125" spans="1:27" s="31" customFormat="1" ht="15.75">
      <c r="A125" s="61"/>
      <c r="B125" s="58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0">
        <f>J123+M123+P123+S123</f>
        <v>304</v>
      </c>
      <c r="W125" s="110">
        <f>K123+N123+Q123+T123</f>
        <v>728</v>
      </c>
      <c r="X125" s="110">
        <f>L123+O123+R123+U123</f>
        <v>120</v>
      </c>
      <c r="Y125" s="32"/>
      <c r="Z125" s="32"/>
      <c r="AA125" s="32"/>
    </row>
    <row r="126" spans="1:27" s="31" customFormat="1">
      <c r="A126" s="24"/>
      <c r="B126" s="29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2"/>
      <c r="W126" s="32"/>
      <c r="X126" s="32"/>
      <c r="Y126" s="32"/>
      <c r="Z126" s="32"/>
      <c r="AA126" s="32"/>
    </row>
    <row r="127" spans="1:27" hidden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2"/>
      <c r="W127" s="22"/>
      <c r="X127" s="22"/>
      <c r="Y127" s="22"/>
      <c r="Z127" s="22"/>
      <c r="AA127" s="22"/>
    </row>
    <row r="128" spans="1:27" hidden="1">
      <c r="A128" s="2"/>
      <c r="B128" s="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2"/>
      <c r="W128" s="22"/>
      <c r="X128" s="22"/>
      <c r="Y128" s="22"/>
      <c r="Z128" s="22"/>
      <c r="AA128" s="22"/>
    </row>
    <row r="129" spans="1:21" ht="38.25" customHeight="1">
      <c r="A129" s="22"/>
      <c r="B129" s="22"/>
      <c r="C129" s="22"/>
      <c r="D129" s="22"/>
      <c r="E129" s="22"/>
      <c r="F129" s="2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.25" customHeight="1">
      <c r="A130" s="22"/>
      <c r="B130" s="22"/>
      <c r="C130" s="22"/>
      <c r="D130" s="22"/>
      <c r="E130" s="22"/>
      <c r="F130" s="2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22"/>
      <c r="B131" s="22"/>
      <c r="C131" s="22"/>
      <c r="D131" s="22"/>
      <c r="E131" s="22"/>
      <c r="F131" s="2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22"/>
      <c r="B132" s="22"/>
      <c r="C132" s="22"/>
      <c r="D132" s="22"/>
      <c r="E132" s="22"/>
      <c r="F132" s="2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22"/>
      <c r="B133" s="22"/>
      <c r="C133" s="22"/>
      <c r="D133" s="22"/>
      <c r="E133" s="22"/>
      <c r="F133" s="2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22"/>
      <c r="B134" s="22"/>
      <c r="C134" s="22"/>
      <c r="D134" s="22"/>
      <c r="E134" s="22"/>
      <c r="F134" s="2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22"/>
      <c r="B135" s="22"/>
      <c r="C135" s="22"/>
      <c r="D135" s="22"/>
      <c r="E135" s="22"/>
      <c r="F135" s="2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>
      <c r="A136" s="22"/>
      <c r="B136" s="22"/>
      <c r="C136" s="22"/>
      <c r="D136" s="22"/>
      <c r="E136" s="22"/>
      <c r="F136" s="2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22"/>
      <c r="B137" s="22"/>
      <c r="C137" s="22"/>
      <c r="D137" s="22"/>
      <c r="E137" s="22"/>
      <c r="F137" s="2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22"/>
      <c r="B138" s="22"/>
      <c r="C138" s="22"/>
      <c r="D138" s="22"/>
      <c r="E138" s="22"/>
      <c r="F138" s="2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22"/>
      <c r="B139" s="22"/>
      <c r="C139" s="22"/>
      <c r="D139" s="22"/>
      <c r="E139" s="22"/>
      <c r="F139" s="2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22"/>
      <c r="B140" s="22"/>
      <c r="C140" s="22"/>
      <c r="D140" s="22"/>
      <c r="E140" s="22"/>
      <c r="F140" s="2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47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.5" customHeight="1">
      <c r="A160" s="2"/>
      <c r="B160" s="2"/>
      <c r="C160" s="2"/>
      <c r="D160" s="2"/>
      <c r="E160" s="2"/>
      <c r="F160" s="2"/>
      <c r="G160" s="2"/>
      <c r="H160" s="2"/>
      <c r="I160" s="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45" customHeight="1">
      <c r="A161" s="2"/>
      <c r="B161" s="2"/>
      <c r="C161" s="2"/>
      <c r="D161" s="2"/>
      <c r="E161" s="2"/>
      <c r="F161" s="2"/>
      <c r="G161" s="2"/>
      <c r="H161" s="2"/>
      <c r="I161" s="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50.25" customHeight="1">
      <c r="A181" s="2"/>
      <c r="B181" s="2"/>
      <c r="C181" s="2"/>
      <c r="D181" s="2"/>
      <c r="E181" s="2"/>
      <c r="F181" s="2"/>
      <c r="G181" s="2"/>
      <c r="H181" s="2"/>
      <c r="I181" s="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</sheetData>
  <mergeCells count="91">
    <mergeCell ref="O7:U7"/>
    <mergeCell ref="V62:Z62"/>
    <mergeCell ref="V59:Z59"/>
    <mergeCell ref="A123:E123"/>
    <mergeCell ref="S118:T118"/>
    <mergeCell ref="A119:E119"/>
    <mergeCell ref="A120:B120"/>
    <mergeCell ref="F120:I120"/>
    <mergeCell ref="J120:K120"/>
    <mergeCell ref="M120:N120"/>
    <mergeCell ref="P120:Q120"/>
    <mergeCell ref="A102:E102"/>
    <mergeCell ref="A8:B8"/>
    <mergeCell ref="A9:B9"/>
    <mergeCell ref="A10:B10"/>
    <mergeCell ref="C7:M7"/>
    <mergeCell ref="A7:B7"/>
    <mergeCell ref="A11:B11"/>
    <mergeCell ref="C11:M11"/>
    <mergeCell ref="C8:M8"/>
    <mergeCell ref="A13:B13"/>
    <mergeCell ref="A1:U1"/>
    <mergeCell ref="A4:B4"/>
    <mergeCell ref="A5:B5"/>
    <mergeCell ref="A6:B6"/>
    <mergeCell ref="C4:M4"/>
    <mergeCell ref="C5:M5"/>
    <mergeCell ref="C2:M2"/>
    <mergeCell ref="A3:B3"/>
    <mergeCell ref="C3:M3"/>
    <mergeCell ref="C6:M6"/>
    <mergeCell ref="A2:B2"/>
    <mergeCell ref="U20:U21"/>
    <mergeCell ref="J20:J21"/>
    <mergeCell ref="J18:O18"/>
    <mergeCell ref="I18:I21"/>
    <mergeCell ref="C10:M10"/>
    <mergeCell ref="L20:L21"/>
    <mergeCell ref="S20:S21"/>
    <mergeCell ref="O20:O21"/>
    <mergeCell ref="A14:B14"/>
    <mergeCell ref="A15:B15"/>
    <mergeCell ref="H18:H21"/>
    <mergeCell ref="A18:A21"/>
    <mergeCell ref="B18:B21"/>
    <mergeCell ref="D18:D21"/>
    <mergeCell ref="F18:G18"/>
    <mergeCell ref="C18:C21"/>
    <mergeCell ref="A16:B16"/>
    <mergeCell ref="G19:G21"/>
    <mergeCell ref="E18:E21"/>
    <mergeCell ref="O9:U9"/>
    <mergeCell ref="O10:U10"/>
    <mergeCell ref="S19:U19"/>
    <mergeCell ref="O8:U8"/>
    <mergeCell ref="P18:U18"/>
    <mergeCell ref="C17:U17"/>
    <mergeCell ref="C9:M9"/>
    <mergeCell ref="P19:R19"/>
    <mergeCell ref="M19:O19"/>
    <mergeCell ref="J19:L19"/>
    <mergeCell ref="A118:B118"/>
    <mergeCell ref="F118:I118"/>
    <mergeCell ref="J118:K118"/>
    <mergeCell ref="M118:N118"/>
    <mergeCell ref="P118:Q118"/>
    <mergeCell ref="A36:E36"/>
    <mergeCell ref="R20:R21"/>
    <mergeCell ref="F19:F21"/>
    <mergeCell ref="A117:E117"/>
    <mergeCell ref="A45:E45"/>
    <mergeCell ref="A22:E22"/>
    <mergeCell ref="A29:E29"/>
    <mergeCell ref="A25:E25"/>
    <mergeCell ref="A115:E115"/>
    <mergeCell ref="M20:M21"/>
    <mergeCell ref="P20:P21"/>
    <mergeCell ref="S120:T120"/>
    <mergeCell ref="S124:T124"/>
    <mergeCell ref="A121:E121"/>
    <mergeCell ref="A122:B122"/>
    <mergeCell ref="F122:I122"/>
    <mergeCell ref="J122:K122"/>
    <mergeCell ref="M122:N122"/>
    <mergeCell ref="S122:T122"/>
    <mergeCell ref="P122:Q122"/>
    <mergeCell ref="A124:B124"/>
    <mergeCell ref="F124:I124"/>
    <mergeCell ref="J124:K124"/>
    <mergeCell ref="M124:N124"/>
    <mergeCell ref="P124:Q12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6" fitToHeight="0" orientation="landscape" cellComments="atEnd" r:id="rId1"/>
  <rowBreaks count="1" manualBreakCount="1">
    <brk id="5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HRP</vt:lpstr>
      <vt:lpstr>HRP!Obszar_wydruku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2022-07-04T07:54:50Z</cp:lastPrinted>
  <dcterms:created xsi:type="dcterms:W3CDTF">2009-06-11T13:56:30Z</dcterms:created>
  <dcterms:modified xsi:type="dcterms:W3CDTF">2023-06-29T07:27:23Z</dcterms:modified>
</cp:coreProperties>
</file>